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rinterSettings/printerSettings2.bin" ContentType="application/vnd.openxmlformats-officedocument.spreadsheetml.printerSettings"/>
  <Override PartName="/xl/drawings/drawing3.xml" ContentType="application/vnd.openxmlformats-officedocument.drawing+xml"/>
  <Override PartName="/xl/printerSettings/printerSettings3.bin" ContentType="application/vnd.openxmlformats-officedocument.spreadsheetml.printerSettings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R2K8V522F\Milano\Cre\Responsabilità sociale\BILANCI TERRITORIALI\__Milano\2025\"/>
    </mc:Choice>
  </mc:AlternateContent>
  <xr:revisionPtr revIDLastSave="0" documentId="13_ncr:1_{B59EC66C-7682-4F94-9761-B423DE3271E0}" xr6:coauthVersionLast="47" xr6:coauthVersionMax="47" xr10:uidLastSave="{00000000-0000-0000-0000-000000000000}"/>
  <bookViews>
    <workbookView xWindow="-110" yWindow="-110" windowWidth="19420" windowHeight="10300" tabRatio="475" xr2:uid="{7D24C966-C5A2-49B4-9025-D047C28414CD}"/>
  </bookViews>
  <sheets>
    <sheet name="Cover" sheetId="8" r:id="rId1"/>
    <sheet name="Indice" sheetId="9" r:id="rId2"/>
    <sheet name="Pianeta" sheetId="3" r:id="rId3"/>
    <sheet name="Persone" sheetId="4" r:id="rId4"/>
    <sheet name="Prosperità" sheetId="7" r:id="rId5"/>
  </sheets>
  <definedNames>
    <definedName name="CN_OR_016">Prosperità!#REF!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7" l="1"/>
  <c r="F22" i="7"/>
  <c r="F77" i="3" l="1"/>
  <c r="E89" i="7" l="1"/>
  <c r="D89" i="7"/>
  <c r="F89" i="7"/>
  <c r="F88" i="7"/>
  <c r="G58" i="3" l="1"/>
  <c r="G56" i="3"/>
  <c r="G55" i="3"/>
  <c r="G54" i="3"/>
  <c r="G53" i="3"/>
  <c r="G52" i="3"/>
  <c r="G51" i="3"/>
  <c r="G50" i="3"/>
  <c r="G49" i="3"/>
  <c r="G48" i="3"/>
  <c r="G47" i="3"/>
  <c r="E58" i="3"/>
  <c r="E56" i="3"/>
  <c r="E55" i="3"/>
  <c r="E54" i="3"/>
  <c r="E53" i="3"/>
  <c r="E52" i="3"/>
  <c r="E51" i="3"/>
  <c r="E50" i="3"/>
  <c r="E49" i="3"/>
  <c r="E48" i="3"/>
  <c r="E47" i="3"/>
  <c r="T58" i="3"/>
  <c r="U58" i="3" s="1"/>
  <c r="T56" i="3"/>
  <c r="T55" i="3"/>
  <c r="T54" i="3"/>
  <c r="T53" i="3"/>
  <c r="T52" i="3"/>
  <c r="T51" i="3"/>
  <c r="T50" i="3"/>
  <c r="T49" i="3"/>
  <c r="T48" i="3"/>
  <c r="T47" i="3"/>
  <c r="N58" i="3"/>
  <c r="O58" i="3" s="1"/>
  <c r="H58" i="3"/>
  <c r="I58" i="3" s="1"/>
  <c r="R57" i="3"/>
  <c r="S57" i="3" s="1"/>
  <c r="P57" i="3"/>
  <c r="Q57" i="3" s="1"/>
  <c r="L57" i="3"/>
  <c r="M57" i="3" s="1"/>
  <c r="J57" i="3"/>
  <c r="K57" i="3" s="1"/>
  <c r="F57" i="3"/>
  <c r="G57" i="3" s="1"/>
  <c r="D57" i="3"/>
  <c r="E57" i="3" s="1"/>
  <c r="N56" i="3"/>
  <c r="H56" i="3"/>
  <c r="N55" i="3"/>
  <c r="H55" i="3"/>
  <c r="N54" i="3"/>
  <c r="H54" i="3"/>
  <c r="N53" i="3"/>
  <c r="H53" i="3"/>
  <c r="N52" i="3"/>
  <c r="H52" i="3"/>
  <c r="N51" i="3"/>
  <c r="H51" i="3"/>
  <c r="N50" i="3"/>
  <c r="H50" i="3"/>
  <c r="N49" i="3"/>
  <c r="H49" i="3"/>
  <c r="N48" i="3"/>
  <c r="H48" i="3"/>
  <c r="N47" i="3"/>
  <c r="H47" i="3"/>
  <c r="O48" i="3" l="1"/>
  <c r="O54" i="3"/>
  <c r="I48" i="3"/>
  <c r="U56" i="3"/>
  <c r="I54" i="3"/>
  <c r="U49" i="3"/>
  <c r="I51" i="3"/>
  <c r="U51" i="3"/>
  <c r="U52" i="3"/>
  <c r="I52" i="3"/>
  <c r="U54" i="3"/>
  <c r="I47" i="3"/>
  <c r="I53" i="3"/>
  <c r="U47" i="3"/>
  <c r="U48" i="3"/>
  <c r="O55" i="3"/>
  <c r="O49" i="3"/>
  <c r="I49" i="3"/>
  <c r="I55" i="3"/>
  <c r="O50" i="3"/>
  <c r="O56" i="3"/>
  <c r="U50" i="3"/>
  <c r="I50" i="3"/>
  <c r="I56" i="3"/>
  <c r="U53" i="3"/>
  <c r="O47" i="3"/>
  <c r="O51" i="3"/>
  <c r="O53" i="3"/>
  <c r="U55" i="3"/>
  <c r="O52" i="3"/>
  <c r="T57" i="3"/>
  <c r="U57" i="3" s="1"/>
  <c r="H57" i="3"/>
  <c r="I57" i="3" s="1"/>
  <c r="N57" i="3"/>
  <c r="O57" i="3" s="1"/>
  <c r="F128" i="3"/>
  <c r="E128" i="3"/>
  <c r="D128" i="3"/>
  <c r="D94" i="3"/>
  <c r="F94" i="3"/>
  <c r="E94" i="3"/>
  <c r="F85" i="3"/>
  <c r="F109" i="3"/>
  <c r="E109" i="3"/>
  <c r="D109" i="3"/>
  <c r="F107" i="3"/>
  <c r="E107" i="3"/>
  <c r="D107" i="3"/>
  <c r="E32" i="7" l="1"/>
  <c r="F32" i="7" l="1"/>
  <c r="D22" i="7" l="1"/>
  <c r="D32" i="7"/>
  <c r="D46" i="7"/>
  <c r="E46" i="7"/>
  <c r="F46" i="7"/>
  <c r="D50" i="7"/>
  <c r="E50" i="7"/>
  <c r="F50" i="7"/>
  <c r="D88" i="7"/>
  <c r="E88" i="7"/>
  <c r="D14" i="4"/>
  <c r="E14" i="4"/>
  <c r="F14" i="4"/>
  <c r="D17" i="4"/>
  <c r="E17" i="4"/>
  <c r="F17" i="4"/>
  <c r="D20" i="4"/>
  <c r="E20" i="4"/>
  <c r="F20" i="4"/>
  <c r="D23" i="4"/>
  <c r="E23" i="4"/>
  <c r="F23" i="4"/>
  <c r="D45" i="4"/>
  <c r="E45" i="4"/>
  <c r="F45" i="4"/>
  <c r="D63" i="4"/>
  <c r="E63" i="4"/>
  <c r="F63" i="4"/>
  <c r="D64" i="4"/>
  <c r="E64" i="4"/>
  <c r="F64" i="4"/>
  <c r="E118" i="3" l="1"/>
  <c r="G118" i="3"/>
  <c r="F118" i="3" l="1"/>
  <c r="H1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tc={B591EA38-E651-4622-93DB-FBE009885BB5}</author>
  </authors>
  <commentList>
    <comment ref="H96" authorId="0" shapeId="0" xr:uid="{B591EA38-E651-4622-93DB-FBE009885BB5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Consumi o produzione? Non mi è chiara questa nota
Rispondi:
La nota indica che la produzione quest’anno è stata calcolata togliendone una parte destinata ai consumi della Fiera Milano. Aspettiamo risposta da EMA nella riunione del 07/09 sulla natura dei consumi di Fiera Milano
Rispondi:
Ma perché? L’impianto è nostro o di Fiera Milano?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tc={76E5638B-9979-4608-97F6-43B104E9D8FD}</author>
  </authors>
  <commentList>
    <comment ref="H88" authorId="0" shapeId="0" xr:uid="{76E5638B-9979-4608-97F6-43B104E9D8FD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@Preda Carlotta @Calvi Gabriele  avete ricalcolato anche gli anni precedenti con la nuova metodologia?
Rispondi:
Si lo vedi dalla formula</t>
      </text>
    </comment>
  </commentList>
</comments>
</file>

<file path=xl/sharedStrings.xml><?xml version="1.0" encoding="utf-8"?>
<sst xmlns="http://schemas.openxmlformats.org/spreadsheetml/2006/main" count="343" uniqueCount="254">
  <si>
    <t>TOTALE</t>
  </si>
  <si>
    <t>Rifiuti organici (compreso il verde)</t>
  </si>
  <si>
    <t>Carta e cartone</t>
  </si>
  <si>
    <t>Plastica</t>
  </si>
  <si>
    <t>Vetro</t>
  </si>
  <si>
    <t>Ingombranti a recupero</t>
  </si>
  <si>
    <t xml:space="preserve">Legno e tessili </t>
  </si>
  <si>
    <t>Raccolta Totale</t>
  </si>
  <si>
    <t>%</t>
  </si>
  <si>
    <t>Raccolta differenziata totale</t>
  </si>
  <si>
    <t>Metalli*</t>
  </si>
  <si>
    <t>Altri rifiuti urbani pericolosi***</t>
  </si>
  <si>
    <t>Altra RD**</t>
  </si>
  <si>
    <t>RAEE (pericolosi e non pericolosi)</t>
  </si>
  <si>
    <t>Destino</t>
  </si>
  <si>
    <t>Dirigenti</t>
  </si>
  <si>
    <t>Uomini</t>
  </si>
  <si>
    <t>Quadri</t>
  </si>
  <si>
    <t>Impiegati</t>
  </si>
  <si>
    <t>Operai</t>
  </si>
  <si>
    <t>di cui residenti</t>
  </si>
  <si>
    <t>di cui fino a 30 anni</t>
  </si>
  <si>
    <t>di cui assunti sotto i 30 anni</t>
  </si>
  <si>
    <t>di cui a tempo indeterminato</t>
  </si>
  <si>
    <t>di cui donne</t>
  </si>
  <si>
    <t>2. Persone</t>
  </si>
  <si>
    <t>DIPENDENTI</t>
  </si>
  <si>
    <t>Categorie di inquadramento</t>
  </si>
  <si>
    <t>Assunti</t>
  </si>
  <si>
    <t>USCITE</t>
  </si>
  <si>
    <t>Persone</t>
  </si>
  <si>
    <t>Assunzioni</t>
  </si>
  <si>
    <t>di cui assunti</t>
  </si>
  <si>
    <t>Ore di formazione totali</t>
  </si>
  <si>
    <t>Ore di formazione pro capite (n.)</t>
  </si>
  <si>
    <t>Numero ore</t>
  </si>
  <si>
    <t>Dipendenti</t>
  </si>
  <si>
    <t>Tirocini e stage (n)</t>
  </si>
  <si>
    <t>Formazione</t>
  </si>
  <si>
    <t>Lavoro da remoto</t>
  </si>
  <si>
    <t>Numero dipendenti effettivi</t>
  </si>
  <si>
    <t>Numero giorni</t>
  </si>
  <si>
    <t>Sicurezza</t>
  </si>
  <si>
    <t>di cui con gravi conseguenze</t>
  </si>
  <si>
    <t>di cui decessi</t>
  </si>
  <si>
    <t>Ore lavorate</t>
  </si>
  <si>
    <t>Infortuni</t>
  </si>
  <si>
    <t>di cui con gravi conseguenze*</t>
  </si>
  <si>
    <t>Giorni persi</t>
  </si>
  <si>
    <t>Indice di frequenza (IF)**</t>
  </si>
  <si>
    <t>Indice di gravità (IG)***</t>
  </si>
  <si>
    <t>Personale appaltatori</t>
  </si>
  <si>
    <t>Infortuni personale appaltatori e subappaltatori</t>
  </si>
  <si>
    <t>Giorni Persi appaltatori e subappaltatori ****</t>
  </si>
  <si>
    <t>Dati Azionari</t>
  </si>
  <si>
    <t>Percentuale detenuta sul capitale sociale</t>
  </si>
  <si>
    <t>Numero di azioni detenute da azionisti</t>
  </si>
  <si>
    <t>Numero azionisti retail</t>
  </si>
  <si>
    <t>BU Circular Economy</t>
  </si>
  <si>
    <t>BU Generazione e Trading</t>
  </si>
  <si>
    <t>BU Smart Infrastructures</t>
  </si>
  <si>
    <t>BU Mercato</t>
  </si>
  <si>
    <t>Totale</t>
  </si>
  <si>
    <t>BU Corporate</t>
  </si>
  <si>
    <t>Investimenti (migliaia di euro)</t>
  </si>
  <si>
    <t>Costo del lavoro</t>
  </si>
  <si>
    <t>microimpresa (1-10 dipendenti)</t>
  </si>
  <si>
    <t>piccola impresa (10-50 dipendenti)</t>
  </si>
  <si>
    <t>media impresa (50-250 dipendenti)</t>
  </si>
  <si>
    <t>grande impresa (oltre 250 dipendenti)</t>
  </si>
  <si>
    <t>dato non disponibile</t>
  </si>
  <si>
    <t>Numero ordini</t>
  </si>
  <si>
    <t>Numero ordini a micro imprese  (1-10 dipendenti)</t>
  </si>
  <si>
    <t>Numero ordini a piccole imprese (10-50 dipendenti)</t>
  </si>
  <si>
    <t>Importo ordini (€)</t>
  </si>
  <si>
    <t>Importo ordini (€) a micro imprese  (1-10 dipendenti)</t>
  </si>
  <si>
    <t>Importo ordini (€) a piccole imprese (10-50 dipendenti)</t>
  </si>
  <si>
    <t>Fornitori</t>
  </si>
  <si>
    <t>Fornitori attivati</t>
  </si>
  <si>
    <t>di cui a micro e piccole imprese</t>
  </si>
  <si>
    <t>Elettricità</t>
  </si>
  <si>
    <t>Energia verde venduta (GWh)</t>
  </si>
  <si>
    <t>Bonus elettricità erogati</t>
  </si>
  <si>
    <t>Gas</t>
  </si>
  <si>
    <t>Bonus gas erogati</t>
  </si>
  <si>
    <t>N° Comuni serviti</t>
  </si>
  <si>
    <t>Adesione alla bolletta elettronica</t>
  </si>
  <si>
    <t>Qualità del servizio di vendita</t>
  </si>
  <si>
    <t>N. colonnine</t>
  </si>
  <si>
    <t>di cui Fast charge</t>
  </si>
  <si>
    <t>di cui city plug</t>
  </si>
  <si>
    <t>N. punti di ricarica</t>
  </si>
  <si>
    <t>Telecamere</t>
  </si>
  <si>
    <t>Sensori antitrusione</t>
  </si>
  <si>
    <t>Lettori accessi e presenza</t>
  </si>
  <si>
    <t>Postazioni di controllo</t>
  </si>
  <si>
    <t>Sensori IOT</t>
  </si>
  <si>
    <t>Sensori ambientali</t>
  </si>
  <si>
    <t>C2G e C2G Meter</t>
  </si>
  <si>
    <t>Sensori vari</t>
  </si>
  <si>
    <t>Smart parking</t>
  </si>
  <si>
    <t>Smart bins</t>
  </si>
  <si>
    <t>Antenne WiFi</t>
  </si>
  <si>
    <t>Infrastrutture IOT</t>
  </si>
  <si>
    <t>Metering gas</t>
  </si>
  <si>
    <t>Metering water</t>
  </si>
  <si>
    <t>Utenti allacciati</t>
  </si>
  <si>
    <t>Punti luce LED (n°)</t>
  </si>
  <si>
    <t>Torri faro (n.)</t>
  </si>
  <si>
    <t>Pali (n.)</t>
  </si>
  <si>
    <t>Sospensioni  (n.)</t>
  </si>
  <si>
    <t>CO2 evitata (t)</t>
  </si>
  <si>
    <t>E-mobility</t>
  </si>
  <si>
    <t>Clienti</t>
  </si>
  <si>
    <t>Vendita</t>
  </si>
  <si>
    <t>Smart City</t>
  </si>
  <si>
    <t>Distribuzione</t>
  </si>
  <si>
    <t>Illuminazione</t>
  </si>
  <si>
    <t>Comuni serviti</t>
  </si>
  <si>
    <t>CO2 evitate (t)</t>
  </si>
  <si>
    <t>3. Prosperità</t>
  </si>
  <si>
    <t>Teleriscaldamento</t>
  </si>
  <si>
    <t>Igiene ambientale</t>
  </si>
  <si>
    <t>di cui mortali</t>
  </si>
  <si>
    <t>Dividendi erogati</t>
  </si>
  <si>
    <t>Imposte locali, canoni e concessioni</t>
  </si>
  <si>
    <t>Ordinato a fornitori locali</t>
  </si>
  <si>
    <t>Volumi venduti (GWh)</t>
  </si>
  <si>
    <t xml:space="preserve">Clienti </t>
  </si>
  <si>
    <t>Volumi venduti (Mm3)</t>
  </si>
  <si>
    <t>Soddisfazione dei clienti sul servizio reso agli sportelli A2A Energia (% soddisfatti e molto soddisfatti)</t>
  </si>
  <si>
    <t>Utenze</t>
  </si>
  <si>
    <t>Appartamenti equivalenti serviti</t>
  </si>
  <si>
    <t>Popolazione servita</t>
  </si>
  <si>
    <t>Km percorsi a emissioni zero</t>
  </si>
  <si>
    <t>Energia elettrica distribuita (GWh)</t>
  </si>
  <si>
    <t>Gas naturale distribuito (Mm3)</t>
  </si>
  <si>
    <t>N. Ricariche</t>
  </si>
  <si>
    <t>EE erogata (kWh)</t>
  </si>
  <si>
    <t>Sponsorizzazioni, Liberalità e contributi a teatri e Fondazioni e Associazioni</t>
  </si>
  <si>
    <t>Capacità di trattamento (t/annue)</t>
  </si>
  <si>
    <t>Potenza elettrica installata (MWe)</t>
  </si>
  <si>
    <t>Potenza termica installata (MWt)</t>
  </si>
  <si>
    <t>Scambio termico</t>
  </si>
  <si>
    <t>Calore da cogenerazione</t>
  </si>
  <si>
    <t>Calore di scarto</t>
  </si>
  <si>
    <t>Calore da produzione semplice</t>
  </si>
  <si>
    <t>N° di siti/reti interferenti con il sistema di aree protette*</t>
  </si>
  <si>
    <t>N° di progetti implementati sul territorio in ambito biodiversità</t>
  </si>
  <si>
    <t>Superficie totale interferente (ha)</t>
  </si>
  <si>
    <t>di cui impianti</t>
  </si>
  <si>
    <t>di cui reti</t>
  </si>
  <si>
    <t>Biodiversità</t>
  </si>
  <si>
    <t>Impianti e Reti</t>
  </si>
  <si>
    <t>Rifiuti</t>
  </si>
  <si>
    <t>Raccolta (t)</t>
  </si>
  <si>
    <t>% termovalorizzatore</t>
  </si>
  <si>
    <t>Rifiuti urbani raccolti (Tonnellate)</t>
  </si>
  <si>
    <t>% raccolta differenziata/recupero di materia</t>
  </si>
  <si>
    <t>% smaltimento (discarica/inceneritori)</t>
  </si>
  <si>
    <t>Piattaforme di recupero/trattamento/speciali</t>
  </si>
  <si>
    <t>Rifiuti trattati (tonnellate)</t>
  </si>
  <si>
    <t xml:space="preserve">Termovalorizzatori </t>
  </si>
  <si>
    <t>Rifiuti trattati</t>
  </si>
  <si>
    <t>Energia prodotta (GWh)</t>
  </si>
  <si>
    <t xml:space="preserve">energia elettrica (GWh) </t>
  </si>
  <si>
    <t>da energia fotovoltaica</t>
  </si>
  <si>
    <t>da cogenerazione</t>
  </si>
  <si>
    <t>da valorizzazione rifiuti</t>
  </si>
  <si>
    <t>da termoelettrico</t>
  </si>
  <si>
    <t xml:space="preserve">energia termica (GWh) </t>
  </si>
  <si>
    <t>energia frigorifera</t>
  </si>
  <si>
    <t>da centrali termiche/caldaie</t>
  </si>
  <si>
    <t>da pompe di calore</t>
  </si>
  <si>
    <t>Rifiuto recuperato</t>
  </si>
  <si>
    <t>End of waste in uscita - Carta</t>
  </si>
  <si>
    <t>End of waste in uscita - Compost</t>
  </si>
  <si>
    <t>End of waste in uscita - ghiaie e sabbie</t>
  </si>
  <si>
    <t>End of waste in uscita - Biometano</t>
  </si>
  <si>
    <t>Energia elettrica da rifiuto (GWh)</t>
  </si>
  <si>
    <t>% sul totale dell'energia elettrica prodotta</t>
  </si>
  <si>
    <t>Energia termica da rifiuto (GWh)</t>
  </si>
  <si>
    <t>% sul totale dell'energia termica prodotta</t>
  </si>
  <si>
    <t>Emissioni</t>
  </si>
  <si>
    <t>Emissioni in atmosfera - Nox - totale (t/anno)</t>
  </si>
  <si>
    <t>Emissioni in atmosfera - SO2 - totale (t/anno)</t>
  </si>
  <si>
    <t>Emissioni in atmosfera - polveri - totale (t/anno)</t>
  </si>
  <si>
    <t>Emissioni in atmosfera - CO2 (t)</t>
  </si>
  <si>
    <t>di cui emissioni CO2eq da gas naturale disperso dalle reti di distribuzione</t>
  </si>
  <si>
    <t>Emissioni evitate - CO2 (t)</t>
  </si>
  <si>
    <t>Emissioni evitate Cogenerazione</t>
  </si>
  <si>
    <t>Emissioni evitate Termovalorizzazione</t>
  </si>
  <si>
    <t>Energia</t>
  </si>
  <si>
    <t>Rete teleriscaldamento (km)</t>
  </si>
  <si>
    <t>Rete distribuzione gas (km)</t>
  </si>
  <si>
    <t>Rete distribuzione elettricità (km)</t>
  </si>
  <si>
    <t>Sustainability Projects and Reporting</t>
  </si>
  <si>
    <t>sostenibilita@a2a.eu</t>
  </si>
  <si>
    <t>Website</t>
  </si>
  <si>
    <t>https://www.a2a.eu/it/sostenibilita</t>
  </si>
  <si>
    <t>Indice</t>
  </si>
  <si>
    <t>1. Pianeta</t>
  </si>
  <si>
    <r>
      <rPr>
        <sz val="10"/>
        <color theme="1"/>
        <rFont val="Life Sans"/>
      </rPr>
      <t>A2A tutela l’ambiente con obiettivi rigorosi in tema di transizione energetica e economia circolare, per supportare i bisogni delle generazioni presenti e future</t>
    </r>
    <r>
      <rPr>
        <sz val="10"/>
        <color theme="1"/>
        <rFont val="Segoe UI"/>
        <family val="2"/>
      </rPr>
      <t xml:space="preserve">
</t>
    </r>
  </si>
  <si>
    <r>
      <rPr>
        <sz val="10"/>
        <color theme="1"/>
        <rFont val="Life Sans"/>
      </rPr>
      <t>Tutte le iniziative di A2A hanno le persone al centro. Crediamo nell’ascolto e nel coinvolgimento di tutti e favoriamo la collaborazione e la crescita individuale</t>
    </r>
    <r>
      <rPr>
        <sz val="10"/>
        <color theme="1"/>
        <rFont val="Segoe UI"/>
        <family val="2"/>
      </rPr>
      <t xml:space="preserve">
</t>
    </r>
  </si>
  <si>
    <r>
      <rPr>
        <sz val="10"/>
        <color theme="1"/>
        <rFont val="Life Sans"/>
      </rPr>
      <t>La crescita economica, sociale e tecnologica locale, oltre a quella globale, deve essere un’opportunità per tutti. Come Life Company è centrale per noi l’attenzione alla Comunità</t>
    </r>
    <r>
      <rPr>
        <sz val="10"/>
        <color theme="1"/>
        <rFont val="Segoe UI"/>
        <family val="2"/>
      </rPr>
      <t xml:space="preserve">
</t>
    </r>
  </si>
  <si>
    <t>Soddisfazione dei clienti sul servizio reso al call center A2A Energia (% soddisfatti e molto soddisfatti)</t>
  </si>
  <si>
    <t xml:space="preserve">Bilancio Territoriale 2025
</t>
  </si>
  <si>
    <t>Emissioni evitate - Raccolta Differenziata*</t>
  </si>
  <si>
    <t>Volumi venduti (GWht)</t>
  </si>
  <si>
    <t>Pompe di calore</t>
  </si>
  <si>
    <t>Capacità (m3)</t>
  </si>
  <si>
    <t>Impianti di Stoccaggio Rifiuti</t>
  </si>
  <si>
    <t>ITS</t>
  </si>
  <si>
    <t>Impianti Fotovoltaici (n.)</t>
  </si>
  <si>
    <t>Impianti idroelettrici (n.)</t>
  </si>
  <si>
    <t>Centrali termoelettriche (n.)</t>
  </si>
  <si>
    <t>Centrali cogenerazione (n.)</t>
  </si>
  <si>
    <t>Centrali termiche (n.)</t>
  </si>
  <si>
    <t>Impianti di trattamento e recupero materia (n.)</t>
  </si>
  <si>
    <t>Accumuli termici (n.)</t>
  </si>
  <si>
    <t>Termovalorizzatore (n.)</t>
  </si>
  <si>
    <t>2025ACT_BT</t>
  </si>
  <si>
    <t>2024ACT_BT</t>
  </si>
  <si>
    <t>2023ACT_BT</t>
  </si>
  <si>
    <t>2025 Actual Bilanci Territoriali</t>
  </si>
  <si>
    <t>2024 Actual Bilanci Territoriali</t>
  </si>
  <si>
    <t>n/a</t>
  </si>
  <si>
    <t>Raccolta rifiuti</t>
  </si>
  <si>
    <t>Comune di Milano</t>
  </si>
  <si>
    <t>Provincia di Milano</t>
  </si>
  <si>
    <t>Emissioni evitate termoelettrico*</t>
  </si>
  <si>
    <t>Emissioni evitate impianti fotovoltaici*</t>
  </si>
  <si>
    <t>Emissioni indirette in atmosfera - CO2 (t) da consumi di energia elettrica*</t>
  </si>
  <si>
    <t>Impianto di trattamento FORSU</t>
  </si>
  <si>
    <t xml:space="preserve"> (t/annue)</t>
  </si>
  <si>
    <t>Emissioni NOx evitate TLR</t>
  </si>
  <si>
    <t>Emissioni CO2 evitate TLR</t>
  </si>
  <si>
    <t>Per l'edizione 2025, il racconto di snoda sul filo di tre parole chiave: Pianeta, Persone e Prosperità. I 3 ambiti, sono identificati dal Word Economic Forum con il documento "Towards Common metrics and consistent Reporting of Sustainable Value Creation".</t>
  </si>
  <si>
    <t>Calore da termovalorizzazione</t>
  </si>
  <si>
    <t>Bioessiccazione/CDR</t>
  </si>
  <si>
    <t>Trattamento FORSU</t>
  </si>
  <si>
    <t>Rifiuti recuperati (ton)</t>
  </si>
  <si>
    <t>Fonti di produzione del calore per il teleriscaldamento (GWh)</t>
  </si>
  <si>
    <t>Biometano immesso in rete da impianto FORSU (sm3)</t>
  </si>
  <si>
    <t>Score medio Ecovadis del territorio (media ponderata)*</t>
  </si>
  <si>
    <t>Copertura di ordinato affidato a fornitori con score Ecovadis (%)*</t>
  </si>
  <si>
    <t>Dati al 31.12.2025</t>
  </si>
  <si>
    <t>Di cui a tempo indeterminato*</t>
  </si>
  <si>
    <t>*Dato rendicontato dal 2025</t>
  </si>
  <si>
    <t>di cui a tempo indeterminato sotto i 30 anni*</t>
  </si>
  <si>
    <t>*Le BU Circular Economy e Smart Infrastructures hanno subito un riassetto societario nel 2025, per cui i dati sono non comparibili a quelli degli anni precedenti</t>
  </si>
  <si>
    <t>* Dato raccolto a partire dal 2024</t>
  </si>
  <si>
    <t>na</t>
  </si>
  <si>
    <t>Valore generato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</si>
</sst>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€&quot;* #,##0_);_(&quot;€&quot;* \(#,##0\);_(&quot;€&quot;* &quot;-&quot;_);_(@_)"/>
    <numFmt numFmtId="165" formatCode="_(* #,##0_);_(* \(#,##0\);_(* &quot;-&quot;_);_(@_)"/>
    <numFmt numFmtId="166" formatCode="_(&quot;€&quot;* #,##0.00_);_(&quot;€&quot;* \(#,##0.00\);_(&quot;€&quot;* &quot;-&quot;??_);_(@_)"/>
    <numFmt numFmtId="167" formatCode="_(* #,##0.00_);_(* \(#,##0.00\);_(* &quot;-&quot;??_);_(@_)"/>
    <numFmt numFmtId="168" formatCode="0.0000%"/>
    <numFmt numFmtId="169" formatCode="0.0000"/>
    <numFmt numFmtId="170" formatCode="00\'00\'\'"/>
    <numFmt numFmtId="171" formatCode="0.0%"/>
    <numFmt numFmtId="172" formatCode="#,##0.0"/>
    <numFmt numFmtId="173" formatCode="#,##0.000"/>
    <numFmt numFmtId="174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rgb="FF41B9E6"/>
      <name val="Life Sans"/>
    </font>
    <font>
      <sz val="15"/>
      <color theme="2" tint="-0.89999084444715716"/>
      <name val="Life Sans"/>
    </font>
    <font>
      <u/>
      <sz val="11"/>
      <color theme="10"/>
      <name val="Calibri"/>
      <family val="2"/>
      <scheme val="minor"/>
    </font>
    <font>
      <u/>
      <sz val="11"/>
      <color theme="10"/>
      <name val="Life Sans"/>
    </font>
    <font>
      <b/>
      <sz val="16"/>
      <color rgb="FF41B9E6"/>
      <name val="Life Sans"/>
    </font>
    <font>
      <b/>
      <sz val="16"/>
      <color rgb="FF41B9E6"/>
      <name val="Segoe UI"/>
      <family val="2"/>
    </font>
    <font>
      <sz val="10"/>
      <color theme="1"/>
      <name val="Life Sans"/>
    </font>
    <font>
      <sz val="10"/>
      <color theme="1"/>
      <name val="Segoe UI"/>
      <family val="2"/>
    </font>
    <font>
      <sz val="14"/>
      <color rgb="FF41B9E6"/>
      <name val="Life Sans"/>
    </font>
    <font>
      <sz val="14"/>
      <color theme="1"/>
      <name val="Segoe UI"/>
      <family val="2"/>
    </font>
    <font>
      <sz val="15"/>
      <color theme="1"/>
      <name val="Life Sans"/>
    </font>
    <font>
      <u/>
      <sz val="14"/>
      <color theme="10"/>
      <name val="Life Sans"/>
    </font>
    <font>
      <sz val="11"/>
      <color theme="1"/>
      <name val="Life Sans"/>
    </font>
    <font>
      <b/>
      <sz val="11"/>
      <color rgb="FF009DE0"/>
      <name val="Life Sans"/>
    </font>
    <font>
      <b/>
      <sz val="11"/>
      <color rgb="FF00B0F0"/>
      <name val="Life Sans"/>
    </font>
    <font>
      <sz val="11"/>
      <name val="Life Sans"/>
    </font>
    <font>
      <b/>
      <sz val="11"/>
      <color theme="0"/>
      <name val="Life Sans"/>
    </font>
    <font>
      <b/>
      <sz val="11"/>
      <name val="Life Sans"/>
    </font>
    <font>
      <sz val="11"/>
      <color rgb="FFFF0000"/>
      <name val="Life Sans"/>
    </font>
    <font>
      <i/>
      <sz val="11"/>
      <color rgb="FF00B0F0"/>
      <name val="Life Sans"/>
    </font>
    <font>
      <b/>
      <sz val="11"/>
      <color rgb="FF41B0F0"/>
      <name val="Life Sans"/>
    </font>
    <font>
      <sz val="11"/>
      <color rgb="FF41B0F0"/>
      <name val="Life Sans"/>
    </font>
    <font>
      <i/>
      <sz val="11"/>
      <color rgb="FF41B0F0"/>
      <name val="Life Sans"/>
    </font>
    <font>
      <i/>
      <sz val="10"/>
      <color theme="1"/>
      <name val="Life Sans"/>
    </font>
    <font>
      <i/>
      <sz val="11"/>
      <color theme="1"/>
      <name val="Life Sans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1B9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1B0F0"/>
        <bgColor indexed="64"/>
      </patternFill>
    </fill>
  </fills>
  <borders count="19">
    <border>
      <left/>
      <right/>
      <top/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00B0F0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rgb="FF00B0F0"/>
      </top>
      <bottom/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hair">
        <color theme="0" tint="-0.24994659260841701"/>
      </left>
      <right style="medium">
        <color theme="0" tint="-0.34998626667073579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rgb="FF41B9E6"/>
      </top>
      <bottom/>
      <diagonal/>
    </border>
    <border>
      <left/>
      <right/>
      <top/>
      <bottom style="thin">
        <color rgb="FF41B9E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41B0F0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37">
    <xf numFmtId="0" fontId="0" fillId="0" borderId="0"/>
    <xf numFmtId="0" fontId="4" fillId="2" borderId="0" applyNumberFormat="0" applyFill="0" applyBorder="0">
      <alignment vertical="center"/>
    </xf>
    <xf numFmtId="0" fontId="1" fillId="3" borderId="3" applyNumberFormat="0">
      <alignment horizontal="center" vertical="center"/>
    </xf>
    <xf numFmtId="10" fontId="2" fillId="0" borderId="0">
      <alignment horizontal="left" vertical="center"/>
    </xf>
    <xf numFmtId="0" fontId="1" fillId="0" borderId="4" applyNumberFormat="0" applyFont="0" applyFill="0" applyAlignment="0" applyProtection="0">
      <alignment horizontal="left" vertical="center"/>
    </xf>
    <xf numFmtId="0" fontId="1" fillId="0" borderId="1" applyNumberFormat="0" applyFont="0" applyFill="0" applyAlignment="0" applyProtection="0">
      <alignment horizontal="left" vertical="center"/>
    </xf>
    <xf numFmtId="0" fontId="1" fillId="0" borderId="5" applyNumberFormat="0" applyFont="0" applyFill="0" applyAlignment="0" applyProtection="0">
      <alignment horizontal="left" vertical="center"/>
    </xf>
    <xf numFmtId="0" fontId="1" fillId="0" borderId="2" applyNumberFormat="0" applyFont="0" applyFill="0" applyAlignment="0" applyProtection="0">
      <alignment horizontal="left" vertical="center"/>
    </xf>
    <xf numFmtId="0" fontId="1" fillId="0" borderId="6" applyNumberFormat="0" applyFont="0" applyFill="0" applyAlignment="0" applyProtection="0">
      <alignment horizontal="left" vertical="center"/>
    </xf>
    <xf numFmtId="10" fontId="2" fillId="0" borderId="0" applyFont="0" applyFill="0" applyBorder="0" applyAlignment="0" applyProtection="0">
      <alignment horizontal="left" vertical="center"/>
    </xf>
    <xf numFmtId="9" fontId="3" fillId="0" borderId="7" applyFill="0" applyBorder="0" applyProtection="0">
      <alignment horizontal="right" vertical="center"/>
    </xf>
    <xf numFmtId="10" fontId="2" fillId="0" borderId="5" applyNumberFormat="0" applyFont="0" applyFill="0" applyAlignment="0" applyProtection="0">
      <alignment horizontal="left" vertical="center"/>
    </xf>
    <xf numFmtId="10" fontId="5" fillId="0" borderId="0" applyNumberFormat="0" applyFont="0" applyFill="0" applyBorder="0" applyProtection="0">
      <alignment horizontal="right" vertical="center"/>
    </xf>
    <xf numFmtId="168" fontId="2" fillId="0" borderId="0" applyFont="0" applyFill="0" applyBorder="0" applyAlignment="0" applyProtection="0">
      <alignment horizontal="left" vertical="center"/>
    </xf>
    <xf numFmtId="4" fontId="2" fillId="0" borderId="0" applyFont="0" applyFill="0" applyBorder="0" applyAlignment="0" applyProtection="0">
      <alignment horizontal="left" vertical="center"/>
    </xf>
    <xf numFmtId="3" fontId="3" fillId="0" borderId="0" applyFill="0" applyBorder="0" applyProtection="0">
      <alignment vertical="center"/>
    </xf>
    <xf numFmtId="49" fontId="3" fillId="0" borderId="0" applyBorder="0">
      <alignment horizontal="left" vertical="center" wrapText="1" readingOrder="1"/>
    </xf>
    <xf numFmtId="0" fontId="2" fillId="4" borderId="0" applyNumberFormat="0" applyFont="0" applyBorder="0" applyProtection="0">
      <alignment vertical="center"/>
    </xf>
    <xf numFmtId="0" fontId="2" fillId="5" borderId="0" applyFont="0" applyBorder="0" applyProtection="0">
      <alignment vertical="center"/>
    </xf>
    <xf numFmtId="0" fontId="2" fillId="0" borderId="5" applyNumberFormat="0" applyFont="0" applyFill="0" applyAlignment="0">
      <alignment horizontal="left" vertical="center"/>
      <protection locked="0"/>
    </xf>
    <xf numFmtId="169" fontId="2" fillId="0" borderId="0" applyFont="0" applyFill="0" applyBorder="0" applyAlignment="0" applyProtection="0">
      <alignment horizontal="left" vertical="center"/>
    </xf>
    <xf numFmtId="170" fontId="2" fillId="0" borderId="0" applyFont="0" applyFill="0" applyBorder="0" applyAlignment="0">
      <alignment horizontal="left" vertical="center"/>
    </xf>
    <xf numFmtId="3" fontId="2" fillId="0" borderId="0" applyFont="0" applyFill="0" applyBorder="0" applyProtection="0">
      <alignment vertical="center"/>
    </xf>
    <xf numFmtId="171" fontId="2" fillId="0" borderId="0" applyFont="0" applyFill="0" applyBorder="0" applyAlignment="0" applyProtection="0">
      <alignment horizontal="left" vertical="center"/>
    </xf>
    <xf numFmtId="10" fontId="2" fillId="0" borderId="0" applyNumberFormat="0" applyFont="0" applyFill="0" applyBorder="0" applyProtection="0">
      <alignment vertical="center"/>
    </xf>
    <xf numFmtId="0" fontId="3" fillId="0" borderId="0" applyNumberFormat="0" applyFont="0" applyFill="0" applyBorder="0">
      <alignment horizontal="center" vertical="center"/>
    </xf>
    <xf numFmtId="172" fontId="2" fillId="0" borderId="0" applyFont="0" applyFill="0" applyBorder="0" applyAlignment="0" applyProtection="0">
      <alignment horizontal="left" vertical="center"/>
    </xf>
    <xf numFmtId="173" fontId="2" fillId="0" borderId="0" applyFont="0" applyFill="0" applyBorder="0" applyAlignment="0" applyProtection="0">
      <alignment horizontal="left" vertical="center"/>
    </xf>
    <xf numFmtId="0" fontId="2" fillId="0" borderId="9" applyNumberFormat="0" applyFont="0" applyFill="0" applyAlignment="0">
      <alignment horizontal="left" vertical="center"/>
      <protection locked="0"/>
    </xf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0" fontId="1" fillId="0" borderId="0" applyNumberFormat="0" applyFill="0" applyBorder="0" applyAlignment="0" applyProtection="0">
      <alignment horizontal="left" vertical="center"/>
    </xf>
    <xf numFmtId="0" fontId="2" fillId="7" borderId="0" applyNumberFormat="0" applyFont="0" applyBorder="0" applyAlignment="0" applyProtection="0">
      <alignment horizontal="left" vertical="center"/>
    </xf>
    <xf numFmtId="0" fontId="9" fillId="0" borderId="0" applyNumberFormat="0" applyFill="0" applyBorder="0" applyAlignment="0" applyProtection="0"/>
  </cellStyleXfs>
  <cellXfs count="148">
    <xf numFmtId="0" fontId="0" fillId="0" borderId="0" xfId="0"/>
    <xf numFmtId="0" fontId="8" fillId="0" borderId="0" xfId="0" applyFont="1" applyAlignment="1">
      <alignment horizontal="center"/>
    </xf>
    <xf numFmtId="0" fontId="10" fillId="8" borderId="0" xfId="36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4" fillId="0" borderId="11" xfId="0" applyFont="1" applyBorder="1" applyAlignment="1">
      <alignment horizontal="left" vertical="top" wrapText="1"/>
    </xf>
    <xf numFmtId="0" fontId="17" fillId="0" borderId="0" xfId="0" applyFont="1" applyAlignment="1">
      <alignment horizontal="center"/>
    </xf>
    <xf numFmtId="0" fontId="18" fillId="0" borderId="0" xfId="36" applyFont="1" applyBorder="1" applyAlignment="1">
      <alignment horizontal="center"/>
    </xf>
    <xf numFmtId="0" fontId="19" fillId="0" borderId="0" xfId="0" applyFont="1"/>
    <xf numFmtId="0" fontId="19" fillId="0" borderId="8" xfId="0" applyFont="1" applyBorder="1"/>
    <xf numFmtId="0" fontId="20" fillId="0" borderId="0" xfId="0" applyFont="1" applyAlignment="1">
      <alignment horizontal="right"/>
    </xf>
    <xf numFmtId="0" fontId="21" fillId="0" borderId="0" xfId="0" quotePrefix="1" applyFont="1"/>
    <xf numFmtId="0" fontId="19" fillId="0" borderId="11" xfId="0" applyFont="1" applyBorder="1"/>
    <xf numFmtId="0" fontId="19" fillId="0" borderId="0" xfId="0" quotePrefix="1" applyFont="1"/>
    <xf numFmtId="3" fontId="22" fillId="0" borderId="0" xfId="24" applyNumberFormat="1" applyFont="1" applyBorder="1" applyProtection="1">
      <alignment vertical="center"/>
      <protection locked="0"/>
    </xf>
    <xf numFmtId="0" fontId="23" fillId="10" borderId="3" xfId="34" quotePrefix="1" applyNumberFormat="1" applyFont="1" applyFill="1" applyBorder="1" applyAlignment="1">
      <alignment horizontal="center" vertical="center"/>
    </xf>
    <xf numFmtId="0" fontId="23" fillId="10" borderId="12" xfId="34" quotePrefix="1" applyNumberFormat="1" applyFont="1" applyFill="1" applyBorder="1" applyAlignment="1">
      <alignment horizontal="center" vertical="center"/>
    </xf>
    <xf numFmtId="0" fontId="23" fillId="0" borderId="0" xfId="34" quotePrefix="1" applyNumberFormat="1" applyFont="1" applyFill="1" applyBorder="1" applyAlignment="1">
      <alignment horizontal="center" vertical="center"/>
    </xf>
    <xf numFmtId="3" fontId="22" fillId="0" borderId="0" xfId="24" applyNumberFormat="1" applyFont="1" applyFill="1" applyBorder="1" applyProtection="1">
      <alignment vertical="center"/>
      <protection locked="0"/>
    </xf>
    <xf numFmtId="0" fontId="23" fillId="10" borderId="5" xfId="34" quotePrefix="1" applyNumberFormat="1" applyFont="1" applyFill="1" applyBorder="1" applyAlignment="1" applyProtection="1">
      <alignment vertical="center"/>
      <protection locked="0"/>
    </xf>
    <xf numFmtId="3" fontId="22" fillId="0" borderId="5" xfId="24" applyNumberFormat="1" applyFont="1" applyFill="1" applyBorder="1" applyProtection="1">
      <alignment vertical="center"/>
      <protection locked="0"/>
    </xf>
    <xf numFmtId="3" fontId="24" fillId="9" borderId="17" xfId="24" applyNumberFormat="1" applyFont="1" applyFill="1" applyBorder="1" applyProtection="1">
      <alignment vertical="center"/>
      <protection locked="0"/>
    </xf>
    <xf numFmtId="3" fontId="22" fillId="0" borderId="0" xfId="24" applyNumberFormat="1" applyFont="1" applyFill="1" applyBorder="1" applyAlignment="1" applyProtection="1">
      <alignment vertical="center" wrapText="1"/>
      <protection locked="0"/>
    </xf>
    <xf numFmtId="0" fontId="23" fillId="10" borderId="5" xfId="12" quotePrefix="1" applyNumberFormat="1" applyFont="1" applyFill="1" applyBorder="1" applyProtection="1">
      <alignment horizontal="right" vertical="center"/>
      <protection locked="0"/>
    </xf>
    <xf numFmtId="172" fontId="22" fillId="0" borderId="5" xfId="26" quotePrefix="1" applyFont="1" applyFill="1" applyBorder="1" applyAlignment="1" applyProtection="1">
      <alignment vertical="center"/>
      <protection locked="0"/>
    </xf>
    <xf numFmtId="172" fontId="22" fillId="0" borderId="0" xfId="26" quotePrefix="1" applyFont="1" applyFill="1" applyBorder="1" applyAlignment="1" applyProtection="1">
      <alignment vertical="center"/>
      <protection locked="0"/>
    </xf>
    <xf numFmtId="172" fontId="25" fillId="0" borderId="0" xfId="26" applyFont="1" applyFill="1" applyBorder="1" applyAlignment="1" applyProtection="1">
      <alignment vertical="center" wrapText="1"/>
      <protection locked="0"/>
    </xf>
    <xf numFmtId="172" fontId="22" fillId="0" borderId="0" xfId="26" applyFont="1" applyFill="1" applyBorder="1" applyAlignment="1" applyProtection="1">
      <alignment vertical="center"/>
      <protection locked="0"/>
    </xf>
    <xf numFmtId="3" fontId="22" fillId="0" borderId="5" xfId="24" quotePrefix="1" applyNumberFormat="1" applyFont="1" applyFill="1" applyBorder="1" applyProtection="1">
      <alignment vertical="center"/>
      <protection locked="0"/>
    </xf>
    <xf numFmtId="0" fontId="22" fillId="0" borderId="0" xfId="12" quotePrefix="1" applyNumberFormat="1" applyFont="1" applyFill="1" applyBorder="1" applyProtection="1">
      <alignment horizontal="right" vertical="center"/>
      <protection locked="0"/>
    </xf>
    <xf numFmtId="172" fontId="24" fillId="9" borderId="17" xfId="26" applyFont="1" applyFill="1" applyBorder="1" applyAlignment="1" applyProtection="1">
      <alignment vertical="center"/>
      <protection locked="0"/>
    </xf>
    <xf numFmtId="172" fontId="22" fillId="0" borderId="0" xfId="26" applyFont="1" applyFill="1" applyBorder="1" applyAlignment="1" applyProtection="1">
      <alignment vertical="center" wrapText="1"/>
      <protection locked="0"/>
    </xf>
    <xf numFmtId="3" fontId="22" fillId="0" borderId="0" xfId="26" applyNumberFormat="1" applyFont="1" applyFill="1" applyBorder="1" applyAlignment="1" applyProtection="1">
      <alignment horizontal="left" vertical="center"/>
      <protection locked="0"/>
    </xf>
    <xf numFmtId="172" fontId="24" fillId="9" borderId="17" xfId="26" quotePrefix="1" applyFont="1" applyFill="1" applyBorder="1" applyAlignment="1" applyProtection="1">
      <alignment vertical="center"/>
      <protection locked="0"/>
    </xf>
    <xf numFmtId="3" fontId="22" fillId="0" borderId="5" xfId="26" quotePrefix="1" applyNumberFormat="1" applyFont="1" applyFill="1" applyBorder="1" applyAlignment="1" applyProtection="1">
      <alignment vertical="center"/>
      <protection locked="0"/>
    </xf>
    <xf numFmtId="3" fontId="22" fillId="0" borderId="5" xfId="26" applyNumberFormat="1" applyFont="1" applyFill="1" applyBorder="1" applyAlignment="1" applyProtection="1">
      <alignment vertical="center"/>
      <protection locked="0"/>
    </xf>
    <xf numFmtId="3" fontId="24" fillId="9" borderId="17" xfId="26" applyNumberFormat="1" applyFont="1" applyFill="1" applyBorder="1" applyAlignment="1" applyProtection="1">
      <alignment vertical="center"/>
      <protection locked="0"/>
    </xf>
    <xf numFmtId="3" fontId="24" fillId="9" borderId="17" xfId="26" quotePrefix="1" applyNumberFormat="1" applyFont="1" applyFill="1" applyBorder="1" applyAlignment="1" applyProtection="1">
      <alignment vertical="center"/>
      <protection locked="0"/>
    </xf>
    <xf numFmtId="0" fontId="25" fillId="0" borderId="0" xfId="0" applyFont="1"/>
    <xf numFmtId="0" fontId="23" fillId="10" borderId="5" xfId="35" quotePrefix="1" applyNumberFormat="1" applyFont="1" applyFill="1" applyBorder="1" applyAlignment="1" applyProtection="1">
      <alignment vertical="center"/>
      <protection locked="0"/>
    </xf>
    <xf numFmtId="9" fontId="22" fillId="0" borderId="0" xfId="33" quotePrefix="1" applyFont="1" applyFill="1" applyBorder="1" applyAlignment="1" applyProtection="1">
      <alignment vertical="center"/>
      <protection locked="0"/>
    </xf>
    <xf numFmtId="3" fontId="22" fillId="0" borderId="0" xfId="24" quotePrefix="1" applyNumberFormat="1" applyFont="1" applyFill="1" applyBorder="1" applyProtection="1">
      <alignment vertical="center"/>
      <protection locked="0"/>
    </xf>
    <xf numFmtId="9" fontId="22" fillId="0" borderId="0" xfId="33" applyFont="1" applyFill="1" applyBorder="1" applyAlignment="1" applyProtection="1">
      <alignment vertical="center"/>
      <protection locked="0"/>
    </xf>
    <xf numFmtId="171" fontId="22" fillId="0" borderId="0" xfId="23" applyFont="1" applyFill="1" applyBorder="1" applyAlignment="1" applyProtection="1">
      <alignment vertical="center" wrapText="1"/>
      <protection locked="0"/>
    </xf>
    <xf numFmtId="0" fontId="23" fillId="10" borderId="5" xfId="35" quotePrefix="1" applyFont="1" applyFill="1" applyBorder="1" applyAlignment="1" applyProtection="1">
      <alignment vertical="center"/>
      <protection locked="0"/>
    </xf>
    <xf numFmtId="0" fontId="26" fillId="0" borderId="0" xfId="0" quotePrefix="1" applyFont="1"/>
    <xf numFmtId="0" fontId="23" fillId="3" borderId="12" xfId="2" quotePrefix="1" applyFont="1" applyBorder="1">
      <alignment horizontal="center" vertical="center"/>
    </xf>
    <xf numFmtId="0" fontId="23" fillId="3" borderId="3" xfId="2" quotePrefix="1" applyFont="1">
      <alignment horizontal="center" vertical="center"/>
    </xf>
    <xf numFmtId="171" fontId="22" fillId="0" borderId="5" xfId="33" quotePrefix="1" applyNumberFormat="1" applyFont="1" applyFill="1" applyBorder="1" applyAlignment="1" applyProtection="1">
      <alignment vertical="center"/>
      <protection locked="0"/>
    </xf>
    <xf numFmtId="3" fontId="22" fillId="0" borderId="5" xfId="24" quotePrefix="1" applyNumberFormat="1" applyFont="1" applyBorder="1" applyProtection="1">
      <alignment vertical="center"/>
      <protection locked="0"/>
    </xf>
    <xf numFmtId="172" fontId="22" fillId="0" borderId="5" xfId="26" applyFont="1" applyFill="1" applyBorder="1" applyAlignment="1" applyProtection="1">
      <alignment vertical="center"/>
      <protection locked="0"/>
    </xf>
    <xf numFmtId="3" fontId="22" fillId="0" borderId="5" xfId="24" applyNumberFormat="1" applyFont="1" applyBorder="1" applyProtection="1">
      <alignment vertical="center"/>
      <protection locked="0"/>
    </xf>
    <xf numFmtId="171" fontId="22" fillId="0" borderId="5" xfId="33" applyNumberFormat="1" applyFont="1" applyFill="1" applyBorder="1" applyAlignment="1" applyProtection="1">
      <alignment vertical="center"/>
      <protection locked="0"/>
    </xf>
    <xf numFmtId="171" fontId="22" fillId="0" borderId="5" xfId="33" applyNumberFormat="1" applyFont="1" applyBorder="1" applyAlignment="1" applyProtection="1">
      <alignment vertical="center"/>
      <protection locked="0"/>
    </xf>
    <xf numFmtId="172" fontId="22" fillId="0" borderId="5" xfId="26" applyFont="1" applyBorder="1" applyAlignment="1" applyProtection="1">
      <alignment vertical="center"/>
      <protection locked="0"/>
    </xf>
    <xf numFmtId="167" fontId="19" fillId="0" borderId="0" xfId="29" applyFont="1"/>
    <xf numFmtId="174" fontId="19" fillId="0" borderId="0" xfId="29" applyNumberFormat="1" applyFont="1"/>
    <xf numFmtId="3" fontId="19" fillId="0" borderId="0" xfId="0" applyNumberFormat="1" applyFont="1"/>
    <xf numFmtId="171" fontId="19" fillId="0" borderId="0" xfId="33" applyNumberFormat="1" applyFont="1"/>
    <xf numFmtId="171" fontId="22" fillId="0" borderId="5" xfId="23" applyFont="1" applyFill="1" applyBorder="1" applyAlignment="1" applyProtection="1">
      <alignment vertical="center"/>
      <protection locked="0"/>
    </xf>
    <xf numFmtId="171" fontId="22" fillId="0" borderId="0" xfId="23" applyFont="1" applyFill="1" applyBorder="1" applyAlignment="1" applyProtection="1">
      <alignment vertical="center"/>
      <protection locked="0"/>
    </xf>
    <xf numFmtId="3" fontId="22" fillId="0" borderId="0" xfId="24" quotePrefix="1" applyNumberFormat="1" applyFont="1" applyFill="1" applyBorder="1" applyAlignment="1" applyProtection="1">
      <alignment vertical="center" wrapText="1"/>
      <protection locked="0"/>
    </xf>
    <xf numFmtId="3" fontId="22" fillId="0" borderId="5" xfId="24" applyNumberFormat="1" applyFont="1" applyFill="1" applyBorder="1" applyAlignment="1" applyProtection="1">
      <alignment horizontal="center" vertical="center"/>
      <protection locked="0"/>
    </xf>
    <xf numFmtId="9" fontId="22" fillId="0" borderId="5" xfId="10" applyFont="1" applyFill="1" applyBorder="1" applyProtection="1">
      <alignment horizontal="right" vertical="center"/>
      <protection locked="0"/>
    </xf>
    <xf numFmtId="3" fontId="22" fillId="0" borderId="0" xfId="24" quotePrefix="1" applyNumberFormat="1" applyFont="1" applyFill="1" applyBorder="1" applyAlignment="1" applyProtection="1">
      <alignment horizontal="left" vertical="top" wrapText="1"/>
      <protection locked="0"/>
    </xf>
    <xf numFmtId="3" fontId="22" fillId="0" borderId="0" xfId="24" applyNumberFormat="1" applyFont="1" applyFill="1" applyBorder="1" applyAlignment="1" applyProtection="1">
      <alignment horizontal="left" vertical="top" wrapText="1"/>
      <protection locked="0"/>
    </xf>
    <xf numFmtId="3" fontId="22" fillId="0" borderId="0" xfId="24" quotePrefix="1" applyNumberFormat="1" applyFont="1" applyFill="1" applyBorder="1" applyAlignment="1" applyProtection="1">
      <alignment vertical="top" wrapText="1"/>
      <protection locked="0"/>
    </xf>
    <xf numFmtId="3" fontId="22" fillId="0" borderId="0" xfId="24" applyNumberFormat="1" applyFont="1" applyFill="1" applyBorder="1" applyAlignment="1" applyProtection="1">
      <alignment vertical="top" wrapText="1"/>
      <protection locked="0"/>
    </xf>
    <xf numFmtId="3" fontId="24" fillId="9" borderId="17" xfId="24" quotePrefix="1" applyNumberFormat="1" applyFont="1" applyFill="1" applyBorder="1" applyProtection="1">
      <alignment vertical="center"/>
      <protection locked="0"/>
    </xf>
    <xf numFmtId="9" fontId="24" fillId="9" borderId="17" xfId="10" applyFont="1" applyFill="1" applyBorder="1" applyProtection="1">
      <alignment horizontal="right" vertical="center"/>
      <protection locked="0"/>
    </xf>
    <xf numFmtId="3" fontId="22" fillId="0" borderId="5" xfId="24" quotePrefix="1" applyNumberFormat="1" applyFont="1" applyFill="1" applyBorder="1" applyAlignment="1" applyProtection="1">
      <alignment horizontal="right" vertical="center"/>
      <protection locked="0"/>
    </xf>
    <xf numFmtId="3" fontId="24" fillId="9" borderId="17" xfId="24" quotePrefix="1" applyNumberFormat="1" applyFont="1" applyFill="1" applyBorder="1" applyAlignment="1" applyProtection="1">
      <alignment horizontal="right" vertical="center"/>
      <protection locked="0"/>
    </xf>
    <xf numFmtId="3" fontId="22" fillId="0" borderId="5" xfId="24" applyNumberFormat="1" applyFont="1" applyFill="1" applyBorder="1" applyAlignment="1" applyProtection="1">
      <alignment horizontal="right" vertical="center"/>
      <protection locked="0"/>
    </xf>
    <xf numFmtId="3" fontId="24" fillId="9" borderId="17" xfId="24" applyNumberFormat="1" applyFont="1" applyFill="1" applyBorder="1" applyAlignment="1" applyProtection="1">
      <alignment horizontal="right" vertical="center"/>
      <protection locked="0"/>
    </xf>
    <xf numFmtId="4" fontId="22" fillId="0" borderId="5" xfId="24" applyNumberFormat="1" applyFont="1" applyFill="1" applyBorder="1" applyAlignment="1" applyProtection="1">
      <alignment horizontal="right" vertical="center"/>
      <protection locked="0"/>
    </xf>
    <xf numFmtId="172" fontId="24" fillId="9" borderId="17" xfId="24" applyNumberFormat="1" applyFont="1" applyFill="1" applyBorder="1" applyAlignment="1" applyProtection="1">
      <alignment horizontal="right" vertical="center"/>
      <protection locked="0"/>
    </xf>
    <xf numFmtId="3" fontId="22" fillId="0" borderId="5" xfId="24" applyNumberFormat="1" applyFont="1" applyBorder="1" applyAlignment="1" applyProtection="1">
      <alignment horizontal="right" vertical="center"/>
      <protection locked="0"/>
    </xf>
    <xf numFmtId="3" fontId="24" fillId="9" borderId="5" xfId="24" quotePrefix="1" applyNumberFormat="1" applyFont="1" applyFill="1" applyBorder="1" applyProtection="1">
      <alignment vertical="center"/>
      <protection locked="0"/>
    </xf>
    <xf numFmtId="171" fontId="24" fillId="9" borderId="17" xfId="23" applyFont="1" applyFill="1" applyBorder="1" applyAlignment="1" applyProtection="1">
      <alignment vertical="center"/>
      <protection locked="0"/>
    </xf>
    <xf numFmtId="3" fontId="24" fillId="9" borderId="5" xfId="24" applyNumberFormat="1" applyFont="1" applyFill="1" applyBorder="1" applyProtection="1">
      <alignment vertical="center"/>
      <protection locked="0"/>
    </xf>
    <xf numFmtId="172" fontId="24" fillId="9" borderId="5" xfId="26" applyFont="1" applyFill="1" applyBorder="1" applyAlignment="1" applyProtection="1">
      <alignment vertical="center"/>
      <protection locked="0"/>
    </xf>
    <xf numFmtId="171" fontId="24" fillId="9" borderId="5" xfId="33" quotePrefix="1" applyNumberFormat="1" applyFont="1" applyFill="1" applyBorder="1" applyAlignment="1" applyProtection="1">
      <alignment vertical="center"/>
      <protection locked="0"/>
    </xf>
    <xf numFmtId="172" fontId="22" fillId="0" borderId="5" xfId="24" applyNumberFormat="1" applyFont="1" applyFill="1" applyBorder="1" applyAlignment="1" applyProtection="1">
      <alignment horizontal="right" vertical="center"/>
      <protection locked="0"/>
    </xf>
    <xf numFmtId="171" fontId="22" fillId="0" borderId="0" xfId="33" applyNumberFormat="1" applyFont="1" applyFill="1" applyBorder="1" applyAlignment="1" applyProtection="1">
      <alignment vertical="center"/>
      <protection locked="0"/>
    </xf>
    <xf numFmtId="167" fontId="24" fillId="9" borderId="17" xfId="29" applyFont="1" applyFill="1" applyBorder="1" applyAlignment="1" applyProtection="1">
      <alignment horizontal="right" vertical="center"/>
      <protection locked="0"/>
    </xf>
    <xf numFmtId="9" fontId="13" fillId="0" borderId="0" xfId="10" quotePrefix="1" applyFont="1" applyFill="1" applyBorder="1" applyAlignment="1" applyProtection="1">
      <alignment horizontal="left" vertical="center" wrapText="1"/>
      <protection locked="0"/>
    </xf>
    <xf numFmtId="0" fontId="19" fillId="0" borderId="10" xfId="0" applyFont="1" applyBorder="1"/>
    <xf numFmtId="0" fontId="19" fillId="0" borderId="16" xfId="0" applyFont="1" applyBorder="1"/>
    <xf numFmtId="10" fontId="22" fillId="0" borderId="5" xfId="10" quotePrefix="1" applyNumberFormat="1" applyFont="1" applyFill="1" applyBorder="1" applyProtection="1">
      <alignment horizontal="right" vertical="center"/>
      <protection locked="0"/>
    </xf>
    <xf numFmtId="9" fontId="22" fillId="0" borderId="0" xfId="33" applyFont="1" applyFill="1" applyBorder="1" applyAlignment="1" applyProtection="1">
      <alignment vertical="center" wrapText="1"/>
      <protection locked="0"/>
    </xf>
    <xf numFmtId="9" fontId="19" fillId="0" borderId="0" xfId="33" applyFont="1" applyFill="1" applyBorder="1"/>
    <xf numFmtId="9" fontId="22" fillId="0" borderId="0" xfId="33" applyFont="1" applyAlignment="1" applyProtection="1">
      <alignment vertical="center"/>
      <protection locked="0"/>
    </xf>
    <xf numFmtId="9" fontId="22" fillId="0" borderId="0" xfId="33" applyFont="1" applyBorder="1" applyAlignment="1" applyProtection="1">
      <alignment vertical="center"/>
      <protection locked="0"/>
    </xf>
    <xf numFmtId="0" fontId="19" fillId="10" borderId="5" xfId="24" quotePrefix="1" applyNumberFormat="1" applyFont="1" applyFill="1" applyBorder="1" applyProtection="1">
      <alignment vertical="center"/>
      <protection locked="0"/>
    </xf>
    <xf numFmtId="9" fontId="19" fillId="0" borderId="0" xfId="33" applyFont="1"/>
    <xf numFmtId="0" fontId="19" fillId="6" borderId="0" xfId="0" applyFont="1" applyFill="1"/>
    <xf numFmtId="3" fontId="22" fillId="10" borderId="5" xfId="24" quotePrefix="1" applyNumberFormat="1" applyFont="1" applyFill="1" applyBorder="1" applyProtection="1">
      <alignment vertical="center"/>
      <protection locked="0"/>
    </xf>
    <xf numFmtId="3" fontId="22" fillId="10" borderId="17" xfId="24" quotePrefix="1" applyNumberFormat="1" applyFont="1" applyFill="1" applyBorder="1" applyProtection="1">
      <alignment vertical="center"/>
      <protection locked="0"/>
    </xf>
    <xf numFmtId="3" fontId="22" fillId="6" borderId="5" xfId="24" applyNumberFormat="1" applyFont="1" applyFill="1" applyBorder="1" applyProtection="1">
      <alignment vertical="center"/>
      <protection locked="0"/>
    </xf>
    <xf numFmtId="3" fontId="22" fillId="10" borderId="5" xfId="24" applyNumberFormat="1" applyFont="1" applyFill="1" applyBorder="1" applyProtection="1">
      <alignment vertical="center"/>
      <protection locked="0"/>
    </xf>
    <xf numFmtId="3" fontId="22" fillId="10" borderId="17" xfId="24" applyNumberFormat="1" applyFont="1" applyFill="1" applyBorder="1" applyProtection="1">
      <alignment vertical="center"/>
      <protection locked="0"/>
    </xf>
    <xf numFmtId="3" fontId="22" fillId="0" borderId="5" xfId="12" quotePrefix="1" applyNumberFormat="1" applyFont="1" applyFill="1" applyBorder="1" applyProtection="1">
      <alignment horizontal="right" vertical="center"/>
      <protection locked="0"/>
    </xf>
    <xf numFmtId="3" fontId="24" fillId="9" borderId="17" xfId="12" applyNumberFormat="1" applyFont="1" applyFill="1" applyBorder="1" applyProtection="1">
      <alignment horizontal="right" vertical="center"/>
      <protection locked="0"/>
    </xf>
    <xf numFmtId="0" fontId="23" fillId="0" borderId="0" xfId="2" quotePrefix="1" applyFont="1" applyFill="1" applyBorder="1">
      <alignment horizontal="center" vertical="center"/>
    </xf>
    <xf numFmtId="0" fontId="27" fillId="0" borderId="0" xfId="0" quotePrefix="1" applyFont="1"/>
    <xf numFmtId="3" fontId="22" fillId="10" borderId="5" xfId="24" applyNumberFormat="1" applyFont="1" applyFill="1" applyBorder="1" applyAlignment="1" applyProtection="1">
      <alignment horizontal="right" vertical="center"/>
      <protection locked="0"/>
    </xf>
    <xf numFmtId="3" fontId="24" fillId="10" borderId="5" xfId="24" applyNumberFormat="1" applyFont="1" applyFill="1" applyBorder="1" applyProtection="1">
      <alignment vertical="center"/>
      <protection locked="0"/>
    </xf>
    <xf numFmtId="4" fontId="22" fillId="0" borderId="5" xfId="24" applyNumberFormat="1" applyFont="1" applyBorder="1" applyProtection="1">
      <alignment vertical="center"/>
      <protection locked="0"/>
    </xf>
    <xf numFmtId="4" fontId="24" fillId="9" borderId="5" xfId="24" applyNumberFormat="1" applyFont="1" applyFill="1" applyBorder="1" applyProtection="1">
      <alignment vertical="center"/>
      <protection locked="0"/>
    </xf>
    <xf numFmtId="167" fontId="22" fillId="0" borderId="5" xfId="29" applyFont="1" applyBorder="1" applyAlignment="1" applyProtection="1">
      <alignment vertical="center"/>
      <protection locked="0"/>
    </xf>
    <xf numFmtId="167" fontId="24" fillId="9" borderId="5" xfId="29" applyFont="1" applyFill="1" applyBorder="1" applyAlignment="1" applyProtection="1">
      <alignment vertical="center"/>
      <protection locked="0"/>
    </xf>
    <xf numFmtId="0" fontId="28" fillId="0" borderId="11" xfId="0" applyFont="1" applyBorder="1"/>
    <xf numFmtId="0" fontId="28" fillId="0" borderId="0" xfId="0" quotePrefix="1" applyFont="1"/>
    <xf numFmtId="0" fontId="29" fillId="0" borderId="0" xfId="0" quotePrefix="1" applyFont="1"/>
    <xf numFmtId="10" fontId="24" fillId="9" borderId="17" xfId="10" quotePrefix="1" applyNumberFormat="1" applyFont="1" applyFill="1" applyBorder="1" applyProtection="1">
      <alignment horizontal="right" vertical="center"/>
      <protection locked="0"/>
    </xf>
    <xf numFmtId="0" fontId="30" fillId="0" borderId="0" xfId="0" applyFont="1"/>
    <xf numFmtId="0" fontId="13" fillId="0" borderId="11" xfId="0" applyFont="1" applyBorder="1"/>
    <xf numFmtId="0" fontId="23" fillId="6" borderId="0" xfId="34" quotePrefix="1" applyNumberFormat="1" applyFont="1" applyFill="1" applyBorder="1" applyAlignment="1">
      <alignment horizontal="center" vertical="center"/>
    </xf>
    <xf numFmtId="171" fontId="22" fillId="6" borderId="0" xfId="33" applyNumberFormat="1" applyFont="1" applyFill="1" applyBorder="1" applyAlignment="1" applyProtection="1">
      <alignment vertical="center"/>
      <protection locked="0"/>
    </xf>
    <xf numFmtId="3" fontId="22" fillId="6" borderId="0" xfId="24" applyNumberFormat="1" applyFont="1" applyFill="1" applyBorder="1" applyProtection="1">
      <alignment vertical="center"/>
      <protection locked="0"/>
    </xf>
    <xf numFmtId="3" fontId="24" fillId="6" borderId="0" xfId="24" applyNumberFormat="1" applyFont="1" applyFill="1" applyBorder="1" applyProtection="1">
      <alignment vertical="center"/>
      <protection locked="0"/>
    </xf>
    <xf numFmtId="171" fontId="24" fillId="6" borderId="0" xfId="33" applyNumberFormat="1" applyFont="1" applyFill="1" applyBorder="1" applyAlignment="1" applyProtection="1">
      <alignment vertical="center"/>
      <protection locked="0"/>
    </xf>
    <xf numFmtId="3" fontId="22" fillId="6" borderId="5" xfId="24" applyNumberFormat="1" applyFont="1" applyFill="1" applyBorder="1" applyAlignment="1" applyProtection="1">
      <alignment horizontal="right" vertical="center"/>
      <protection locked="0"/>
    </xf>
    <xf numFmtId="0" fontId="27" fillId="0" borderId="0" xfId="0" quotePrefix="1" applyFont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0" xfId="0" quotePrefix="1" applyFont="1" applyBorder="1" applyAlignment="1">
      <alignment wrapText="1"/>
    </xf>
    <xf numFmtId="0" fontId="21" fillId="0" borderId="0" xfId="0" quotePrefix="1" applyFont="1" applyAlignment="1">
      <alignment wrapText="1"/>
    </xf>
    <xf numFmtId="0" fontId="19" fillId="0" borderId="0" xfId="0" applyFont="1" applyAlignment="1">
      <alignment wrapText="1"/>
    </xf>
    <xf numFmtId="0" fontId="23" fillId="10" borderId="5" xfId="35" quotePrefix="1" applyNumberFormat="1" applyFont="1" applyFill="1" applyBorder="1" applyAlignment="1" applyProtection="1">
      <alignment vertical="center" wrapText="1"/>
      <protection locked="0"/>
    </xf>
    <xf numFmtId="0" fontId="23" fillId="10" borderId="5" xfId="12" quotePrefix="1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0" quotePrefix="1" applyFont="1" applyAlignment="1">
      <alignment wrapText="1"/>
    </xf>
    <xf numFmtId="0" fontId="19" fillId="0" borderId="0" xfId="0" quotePrefix="1" applyFont="1" applyAlignment="1">
      <alignment wrapText="1"/>
    </xf>
    <xf numFmtId="0" fontId="19" fillId="0" borderId="5" xfId="24" quotePrefix="1" applyNumberFormat="1" applyFont="1" applyFill="1" applyBorder="1" applyAlignment="1" applyProtection="1">
      <alignment vertical="center" wrapText="1"/>
      <protection locked="0"/>
    </xf>
    <xf numFmtId="0" fontId="19" fillId="10" borderId="5" xfId="24" quotePrefix="1" applyNumberFormat="1" applyFont="1" applyFill="1" applyBorder="1" applyAlignment="1" applyProtection="1">
      <alignment vertical="center" wrapText="1"/>
      <protection locked="0"/>
    </xf>
    <xf numFmtId="0" fontId="13" fillId="0" borderId="11" xfId="0" applyFont="1" applyBorder="1" applyAlignment="1">
      <alignment wrapText="1"/>
    </xf>
    <xf numFmtId="0" fontId="30" fillId="0" borderId="0" xfId="0" applyFont="1" applyAlignment="1">
      <alignment wrapText="1"/>
    </xf>
    <xf numFmtId="0" fontId="19" fillId="0" borderId="18" xfId="0" quotePrefix="1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3" fillId="3" borderId="12" xfId="2" quotePrefix="1" applyFont="1" applyBorder="1">
      <alignment horizontal="center" vertical="center"/>
    </xf>
    <xf numFmtId="0" fontId="23" fillId="3" borderId="13" xfId="2" quotePrefix="1" applyFont="1" applyBorder="1">
      <alignment horizontal="center" vertical="center"/>
    </xf>
    <xf numFmtId="0" fontId="23" fillId="3" borderId="14" xfId="2" quotePrefix="1" applyFont="1" applyBorder="1">
      <alignment horizontal="center" vertical="center"/>
    </xf>
    <xf numFmtId="0" fontId="23" fillId="3" borderId="15" xfId="2" quotePrefix="1" applyFont="1" applyBorder="1">
      <alignment horizontal="center" vertical="center"/>
    </xf>
  </cellXfs>
  <cellStyles count="37">
    <cellStyle name="% 2 decimal" xfId="9" xr:uid="{6E95FBA4-A50C-4CF4-B4B0-E7563D74003D}"/>
    <cellStyle name="% 4 decimal" xfId="13" xr:uid="{74E502DA-7577-4CD6-B65B-29F6C67025D6}"/>
    <cellStyle name="% no decimal" xfId="10" xr:uid="{E64CCBE3-D1CF-4368-A833-5B53863A6189}"/>
    <cellStyle name="1% decimal" xfId="23" xr:uid="{2D0939A8-8F0F-4EE3-960B-A56DD1454626}"/>
    <cellStyle name="Allineamento Vert. Centr." xfId="24" xr:uid="{BDCA2AFC-524F-403B-8F15-9C6C2F293385}"/>
    <cellStyle name="Border tratteggiato" xfId="19" xr:uid="{10A29778-D5A0-4485-81FD-F1372B3C201E}"/>
    <cellStyle name="Bottom Border" xfId="4" xr:uid="{06844F0C-F284-4FEC-8A2A-A366094E1849}"/>
    <cellStyle name="Calcolo" xfId="3" builtinId="22" customBuiltin="1"/>
    <cellStyle name="Centrale" xfId="25" xr:uid="{E420BBF3-A019-4E28-BACD-A4FA9966E6FD}"/>
    <cellStyle name="Collegamento ipertestuale" xfId="36" builtinId="8"/>
    <cellStyle name="Colonne" xfId="11" xr:uid="{DCDD8EC5-C7CC-4047-A1F3-49971426821A}"/>
    <cellStyle name="Doppio bordo" xfId="28" xr:uid="{87626C70-7C03-420A-8E68-DCBFFAAD2B43}"/>
    <cellStyle name="Font Calibri" xfId="34" xr:uid="{AA51F563-FE71-44B5-A7EA-FCEB7F58E7B8}"/>
    <cellStyle name="Grassetto" xfId="1" xr:uid="{4DB1616C-F3F5-4C29-8237-598622BF7C72}"/>
    <cellStyle name="Indentazione" xfId="12" xr:uid="{3DBA28B1-F348-4044-9ADE-810419818FAE}"/>
    <cellStyle name="Intestazioni" xfId="2" xr:uid="{76827969-15A7-4393-BFC7-C5F7CC4B76AC}"/>
    <cellStyle name="Left Border" xfId="5" xr:uid="{8ED061BF-5215-47F0-A77D-0971E95EA576}"/>
    <cellStyle name="Migliaia" xfId="29" builtinId="3" customBuiltin="1"/>
    <cellStyle name="Migliaia [0]" xfId="30" builtinId="6" customBuiltin="1"/>
    <cellStyle name="Minuti" xfId="21" xr:uid="{C361D95D-CF46-4594-8494-1B47C7093995}"/>
    <cellStyle name="Normale" xfId="0" builtinId="0"/>
    <cellStyle name="Num. 1 decimal" xfId="26" xr:uid="{EBFE242F-3103-4A50-BF31-8DC8D1560E97}"/>
    <cellStyle name="Num. 2 decimal" xfId="14" xr:uid="{4D7DF747-20AA-4F76-A01D-0CC8ED738AED}"/>
    <cellStyle name="Num. 3 decimal" xfId="27" xr:uid="{7F44BD45-EBF5-4DAD-9EC4-6512F66790AC}"/>
    <cellStyle name="Num. 4 decimal" xfId="20" xr:uid="{F2260FFB-3BFC-4B71-A76A-A523BECB8891}"/>
    <cellStyle name="Num. Milioni" xfId="22" xr:uid="{0DA4662B-C4D1-408E-88DC-A5A2ACD4C43C}"/>
    <cellStyle name="Num. no decimal" xfId="15" xr:uid="{A2129871-16E0-4BA9-BA34-E01C43FEDC30}"/>
    <cellStyle name="Percentuale" xfId="33" builtinId="5" customBuiltin="1"/>
    <cellStyle name="Righe" xfId="6" xr:uid="{457455D1-6383-4F5C-951A-1E3EF45E794C}"/>
    <cellStyle name="Right Border" xfId="7" xr:uid="{DDCCC428-0F83-4262-9CCD-08A69B241F06}"/>
    <cellStyle name="Sfondo celeste" xfId="17" xr:uid="{4129609A-04A6-4689-BDBD-6A6821EC2730}"/>
    <cellStyle name="Sfondo grigio" xfId="18" xr:uid="{0F3DC9E8-6A3A-4A05-92F1-0E31392C9B60}"/>
    <cellStyle name="Sfondo_A2A" xfId="35" xr:uid="{3E5DBB96-AE4E-43EB-9899-C6CE97398FFB}"/>
    <cellStyle name="Top Border" xfId="8" xr:uid="{C0C5B74C-5884-47DC-BD84-B2B954B7D2FF}"/>
    <cellStyle name="Valuta" xfId="31" builtinId="4" customBuiltin="1"/>
    <cellStyle name="Valuta [0]" xfId="32" builtinId="7" customBuiltin="1"/>
    <cellStyle name="Wrap text" xfId="16" xr:uid="{5BEB41B4-C3CA-4D29-BA4F-BEB4C2477683}"/>
  </cellStyles>
  <dxfs count="0"/>
  <tableStyles count="0" defaultTableStyle="TableStyleMedium2" defaultPivotStyle="PivotStyleLight16"/>
  <colors>
    <mruColors>
      <color rgb="FF41B0F0"/>
      <color rgb="FF41B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18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17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20" Type="http://schemas.openxmlformats.org/officeDocument/2006/relationships/customXml" Target="../customXml/item1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19" Type="http://schemas.openxmlformats.org/officeDocument/2006/relationships/customXml" Target="../customXml/item9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Cover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Cov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Cov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2200275</xdr:colOff>
      <xdr:row>1</xdr:row>
      <xdr:rowOff>352425</xdr:rowOff>
    </xdr:from>
    <xdr:to>
      <xdr:col>2</xdr:col>
      <xdr:colOff>14051</xdr:colOff>
      <xdr:row>13</xdr:row>
      <xdr:rowOff>254745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B54D2BBB-DBC6-4753-94D0-7AE243D46A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45" r="2868"/>
        <a:stretch/>
      </xdr:blipFill>
      <xdr:spPr>
        <a:xfrm>
          <a:off x="2200275" y="542925"/>
          <a:ext cx="3185876" cy="36361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0</xdr:row>
      <xdr:rowOff>180975</xdr:rowOff>
    </xdr:from>
    <xdr:to>
      <xdr:col>2</xdr:col>
      <xdr:colOff>1364256</xdr:colOff>
      <xdr:row>2</xdr:row>
      <xdr:rowOff>156531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07BC44A1-A264-4CA9-BC37-70A4F250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180975"/>
          <a:ext cx="1049931" cy="547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1155245</xdr:colOff>
      <xdr:row>58</xdr:row>
      <xdr:rowOff>33337</xdr:rowOff>
    </xdr:from>
    <xdr:to>
      <xdr:col>7</xdr:col>
      <xdr:colOff>1084338</xdr:colOff>
      <xdr:row>62</xdr:row>
      <xdr:rowOff>105834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1C9B16-2694-F46A-6E09-9646CEAF6928}"/>
            </a:ext>
          </a:extLst>
        </xdr:cNvPr>
        <xdr:cNvSpPr txBox="1"/>
      </xdr:nvSpPr>
      <xdr:spPr>
        <a:xfrm>
          <a:off x="1345745" y="10782980"/>
          <a:ext cx="10606164" cy="7982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Metalli*: si riferisce solo alla parte raccolta tramite le isole ecologiche</a:t>
          </a:r>
          <a:r>
            <a:rPr lang="it-IT">
              <a:effectLst/>
              <a:latin typeface="Life Sans" panose="02000000000000000000" pitchFamily="2" charset="0"/>
            </a:rPr>
            <a:t> </a:t>
          </a:r>
          <a:br>
            <a:rPr lang="it-IT">
              <a:effectLst/>
              <a:latin typeface="Life Sans" panose="02000000000000000000" pitchFamily="2" charset="0"/>
            </a:rPr>
          </a:b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RAEE**: Per ili RAEE sono compresi in Altra raccolta differenziata</a:t>
          </a:r>
          <a:r>
            <a:rPr lang="it-IT">
              <a:effectLst/>
              <a:latin typeface="Life Sans" panose="02000000000000000000" pitchFamily="2" charset="0"/>
            </a:rPr>
            <a:t> </a:t>
          </a:r>
        </a:p>
        <a:p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Altra RD***: comprende inerti e rifiuti da spazzamento strade a recupero, pneumatici, imballaggi misti</a:t>
          </a:r>
          <a:b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</a:b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Altri rifiuti urbani pericolosi**** :olii, vernici,toner, farmaci, inerti e rifiuti da spazzamento strade a recupero, pneumatici, imballaggi misti, olii vegetali</a:t>
          </a:r>
          <a:r>
            <a:rPr lang="it-IT">
              <a:effectLst/>
              <a:latin typeface="Life Sans" panose="02000000000000000000" pitchFamily="2" charset="0"/>
            </a:rPr>
            <a:t> </a:t>
          </a:r>
          <a:endParaRPr lang="it-IT" sz="1100">
            <a:latin typeface="Life Sans" panose="02000000000000000000" pitchFamily="2" charset="0"/>
          </a:endParaRPr>
        </a:p>
      </xdr:txBody>
    </xdr:sp>
    <xdr:clientData/>
  </xdr:twoCellAnchor>
  <xdr:twoCellAnchor>
    <xdr:from>
      <xdr:col>1</xdr:col>
      <xdr:colOff>885824</xdr:colOff>
      <xdr:row>70</xdr:row>
      <xdr:rowOff>76201</xdr:rowOff>
    </xdr:from>
    <xdr:to>
      <xdr:col>7</xdr:col>
      <xdr:colOff>52916</xdr:colOff>
      <xdr:row>71</xdr:row>
      <xdr:rowOff>169334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F79A985-8EF3-F105-C6D2-039B1F351E51}"/>
            </a:ext>
          </a:extLst>
        </xdr:cNvPr>
        <xdr:cNvSpPr txBox="1"/>
      </xdr:nvSpPr>
      <xdr:spPr>
        <a:xfrm>
          <a:off x="1076324" y="16279284"/>
          <a:ext cx="6670675" cy="273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*Si riferisce alla totalità dei rifiuti raccolti, anche nei Comuni dove il servizio di raccolta non è completo</a:t>
          </a:r>
          <a:r>
            <a:rPr lang="it-IT">
              <a:effectLst/>
              <a:latin typeface="Life Sans" panose="02000000000000000000" pitchFamily="2" charset="0"/>
            </a:rPr>
            <a:t> </a:t>
          </a:r>
          <a:endParaRPr lang="it-IT" sz="1100">
            <a:latin typeface="Life Sans" panose="02000000000000000000" pitchFamily="2" charset="0"/>
          </a:endParaRPr>
        </a:p>
      </xdr:txBody>
    </xdr:sp>
    <xdr:clientData/>
  </xdr:twoCellAnchor>
  <xdr:twoCellAnchor>
    <xdr:from>
      <xdr:col>1</xdr:col>
      <xdr:colOff>1552575</xdr:colOff>
      <xdr:row>135</xdr:row>
      <xdr:rowOff>0</xdr:rowOff>
    </xdr:from>
    <xdr:to>
      <xdr:col>2</xdr:col>
      <xdr:colOff>4010025</xdr:colOff>
      <xdr:row>136</xdr:row>
      <xdr:rowOff>95250</xdr:rowOff>
    </xdr:to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1E286AA2-E362-47CB-8E96-05D09B4144FC}"/>
            </a:ext>
          </a:extLst>
        </xdr:cNvPr>
        <xdr:cNvSpPr txBox="1"/>
      </xdr:nvSpPr>
      <xdr:spPr>
        <a:xfrm>
          <a:off x="20742275" y="33483550"/>
          <a:ext cx="4184650" cy="311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i="1"/>
            <a:t>*</a:t>
          </a:r>
          <a:r>
            <a:rPr lang="it-IT" sz="1100" i="1" baseline="0"/>
            <a:t>Dato rendicontato a partire dal 2024 o 2025</a:t>
          </a:r>
          <a:endParaRPr lang="it-IT" sz="1100" i="1"/>
        </a:p>
      </xdr:txBody>
    </xdr:sp>
    <xdr:clientData/>
  </xdr:twoCellAnchor>
  <xdr:twoCellAnchor>
    <xdr:from>
      <xdr:col>1</xdr:col>
      <xdr:colOff>1176111</xdr:colOff>
      <xdr:row>145</xdr:row>
      <xdr:rowOff>21772</xdr:rowOff>
    </xdr:from>
    <xdr:to>
      <xdr:col>5</xdr:col>
      <xdr:colOff>1036411</xdr:colOff>
      <xdr:row>146</xdr:row>
      <xdr:rowOff>127000</xdr:rowOff>
    </xdr:to>
    <xdr:sp macro="" textlink="">
      <xdr:nvSpPr>
        <xdr:cNvPr id="9" name="TextBox 6">
          <a:extLst>
            <a:ext uri="{FF2B5EF4-FFF2-40B4-BE49-F238E27FC236}">
              <a16:creationId xmlns:a16="http://schemas.microsoft.com/office/drawing/2014/main" id="{509F928C-01D2-47C9-911C-1317209914E7}"/>
            </a:ext>
          </a:extLst>
        </xdr:cNvPr>
        <xdr:cNvSpPr txBox="1"/>
      </xdr:nvSpPr>
      <xdr:spPr>
        <a:xfrm>
          <a:off x="1366611" y="26192843"/>
          <a:ext cx="5901871" cy="2866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* Il sistema considerato riguarda le aree Rete Natura 2000 , EUAP, IBA e RAMSAR</a:t>
          </a:r>
          <a:r>
            <a:rPr lang="it-IT" b="0">
              <a:effectLst/>
              <a:latin typeface="Life Sans" panose="02000000000000000000" pitchFamily="2" charset="0"/>
            </a:rPr>
            <a:t> </a:t>
          </a:r>
          <a:endParaRPr lang="it-IT" sz="1100" b="0" i="1">
            <a:latin typeface="Life Sans" panose="02000000000000000000" pitchFamily="2" charset="0"/>
          </a:endParaRPr>
        </a:p>
      </xdr:txBody>
    </xdr:sp>
    <xdr:clientData/>
  </xdr:twoCellAnchor>
  <xdr:twoCellAnchor editAs="oneCell">
    <xdr:from>
      <xdr:col>1</xdr:col>
      <xdr:colOff>254000</xdr:colOff>
      <xdr:row>1</xdr:row>
      <xdr:rowOff>18143</xdr:rowOff>
    </xdr:from>
    <xdr:to>
      <xdr:col>1</xdr:col>
      <xdr:colOff>1034143</xdr:colOff>
      <xdr:row>3</xdr:row>
      <xdr:rowOff>55032</xdr:rowOff>
    </xdr:to>
    <xdr:pic>
      <xdr:nvPicPr>
        <xdr:cNvPr id="6" name="Immagin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5DD5C-2174-4FEF-8D05-C7960A4D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199572"/>
          <a:ext cx="780143" cy="399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70</xdr:row>
      <xdr:rowOff>28575</xdr:rowOff>
    </xdr:from>
    <xdr:to>
      <xdr:col>6</xdr:col>
      <xdr:colOff>277812</xdr:colOff>
      <xdr:row>76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B13131-818D-4215-A2A8-654A733554C8}"/>
            </a:ext>
          </a:extLst>
        </xdr:cNvPr>
        <xdr:cNvSpPr txBox="1"/>
      </xdr:nvSpPr>
      <xdr:spPr>
        <a:xfrm>
          <a:off x="942975" y="10855325"/>
          <a:ext cx="5264150" cy="1047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*Infortunio grave. Infortunio che causa un decesso, un ricovero con prognosi riservata o con prima prognosi superiore a 40gg.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br>
            <a:rPr lang="it-IT" i="1">
              <a:effectLst/>
              <a:latin typeface="Life Sans" panose="02000000000000000000" pitchFamily="2" charset="0"/>
            </a:rPr>
          </a:b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** IF= indice di frequenza (n° infortuni x 1.000.000 : ore lavorate)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 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br>
            <a:rPr lang="it-IT" i="1">
              <a:effectLst/>
              <a:latin typeface="Life Sans" panose="02000000000000000000" pitchFamily="2" charset="0"/>
            </a:rPr>
          </a:b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*** IG = indice di gravità (n° giorni assenza x 1.000 : ore lavorate)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 </a:t>
          </a:r>
          <a:b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</a:br>
          <a:r>
            <a:rPr lang="it-IT" i="1">
              <a:effectLst/>
              <a:latin typeface="Life Sans" panose="02000000000000000000" pitchFamily="2" charset="0"/>
            </a:rPr>
            <a:t>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**** si considerano i giorni persi di calendario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 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 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r>
            <a:rPr lang="it-IT" sz="1100" b="0" i="1" u="none" strike="noStrike">
              <a:solidFill>
                <a:schemeClr val="dk1"/>
              </a:solidFill>
              <a:effectLst/>
              <a:latin typeface="Life Sans" panose="02000000000000000000" pitchFamily="2" charset="0"/>
              <a:ea typeface="+mn-ea"/>
              <a:cs typeface="+mn-cs"/>
            </a:rPr>
            <a:t> </a:t>
          </a:r>
          <a:r>
            <a:rPr lang="it-IT" i="1">
              <a:effectLst/>
              <a:latin typeface="Life Sans" panose="02000000000000000000" pitchFamily="2" charset="0"/>
            </a:rPr>
            <a:t> </a:t>
          </a:r>
          <a:endParaRPr lang="it-IT" sz="1100" i="1">
            <a:latin typeface="Life Sans" panose="02000000000000000000" pitchFamily="2" charset="0"/>
          </a:endParaRPr>
        </a:p>
      </xdr:txBody>
    </xdr:sp>
    <xdr:clientData/>
  </xdr:twoCellAnchor>
  <xdr:twoCellAnchor editAs="oneCell">
    <xdr:from>
      <xdr:col>1</xdr:col>
      <xdr:colOff>95251</xdr:colOff>
      <xdr:row>2</xdr:row>
      <xdr:rowOff>7937</xdr:rowOff>
    </xdr:from>
    <xdr:to>
      <xdr:col>1</xdr:col>
      <xdr:colOff>875394</xdr:colOff>
      <xdr:row>4</xdr:row>
      <xdr:rowOff>58433</xdr:rowOff>
    </xdr:to>
    <xdr:pic>
      <xdr:nvPicPr>
        <xdr:cNvPr id="5" name="Immagin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378468-0478-45FF-9F60-CF4D544B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357187"/>
          <a:ext cx="780143" cy="399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182563</xdr:colOff>
      <xdr:row>1</xdr:row>
      <xdr:rowOff>119062</xdr:rowOff>
    </xdr:from>
    <xdr:to>
      <xdr:col>1</xdr:col>
      <xdr:colOff>772206</xdr:colOff>
      <xdr:row>3</xdr:row>
      <xdr:rowOff>169558</xdr:rowOff>
    </xdr:to>
    <xdr:pic>
      <xdr:nvPicPr>
        <xdr:cNvPr id="4" name="Immagin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A5CED9-1B9F-4949-B034-24EFD00D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3" y="293687"/>
          <a:ext cx="780143" cy="399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reda Carlotta" id="{35345951-D9E1-40D0-BD33-D48CCC3F3400}" userId="carlotta.preda@a2a.it" providerId="PeoplePicker"/>
  <person displayName="Calvi Gabriele" id="{78F7451D-A577-4A2C-B9BA-82CDE2A2F603}" userId="gabriele.calvi@a2a.it" providerId="PeoplePicker"/>
  <person displayName="Preda Carlotta" id="{B75C9B2A-B91E-4BE6-83AA-2DB99994C8D6}" userId="S::carlotta.preda@a2a.it::52f4dcd4-5c28-4830-b93f-fe4a790ee258" providerId="AD"/>
  <person displayName="Calvi Gabriele" id="{872FB907-B503-4663-833A-E0243EF81CFE}" userId="S::gabriele.calvi@a2a.it::a3711a8f-7f40-4f7a-9972-1fcd0d8b48f0" providerId="AD"/>
  <person displayName="Berneri Valentina" id="{1804488D-06D0-4A1F-91E6-D0FABC612290}" userId="S::valentina.berneri@a2a.it::019fa057-22cb-455c-baae-b070f6f2cc94" providerId="AD"/>
  <person displayName="Natalizio Francesca" id="{86FBE05C-A31F-425C-92E2-6C1006D7C3B9}" userId="S::francesca.natalizio@a2a.it::4c8286b8-8316-4a82-8552-4b45a0934213" providerId="AD"/>
</personList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96" dT="2026-08-26T07:58:12.24" personId="{86FBE05C-A31F-425C-92E2-6C1006D7C3B9}" id="{B591EA38-E651-4622-93DB-FBE009885BB5}" done="1">
    <text>Consumi o produzione? Non mi è chiara questa nota</text>
  </threadedComment>
  <threadedComment ref="H96" dT="2026-08-26T09:06:07.78" personId="{872FB907-B503-4663-833A-E0243EF81CFE}" id="{66056465-D39A-4B1B-A4BF-A127A39F104D}" parentId="{B591EA38-E651-4622-93DB-FBE009885BB5}">
    <text>La nota indica che la produzione quest’anno è stata calcolata togliendone una parte destinata ai consumi della Fiera Milano. Aspettiamo risposta da EMA nella riunione del 07/09 sulla natura dei consumi di Fiera Milano</text>
  </threadedComment>
  <threadedComment ref="H96" dT="2026-09-03T15:46:47.33" personId="{1804488D-06D0-4A1F-91E6-D0FABC612290}" id="{FC32F1AC-4533-482E-9F48-4B9E624B2EEF}" parentId="{B591EA38-E651-4622-93DB-FBE009885BB5}">
    <text>Ma perché? L’impianto è nostro o di Fiera Milano?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88" dT="2026-09-15T07:08:01.06" personId="{1804488D-06D0-4A1F-91E6-D0FABC612290}" id="{76E5638B-9979-4608-97F6-43B104E9D8FD}">
    <text>@Preda Carlotta @Calvi Gabriele  avete ricalcolato anche gli anni precedenti con la nuova metodologia?</text>
    <mentions>
      <mention mentionpersonId="{35345951-D9E1-40D0-BD33-D48CCC3F3400}" mentionId="{7004BEE3-53DC-4D6D-8081-C6555385B162}" startIndex="0" length="15"/>
      <mention mentionpersonId="{78F7451D-A577-4A2C-B9BA-82CDE2A2F603}" mentionId="{4630FCA9-4EDF-4DA9-AD27-DD1C8984DE52}" startIndex="16" length="15"/>
    </mentions>
  </threadedComment>
  <threadedComment ref="H88" dT="2026-09-15T07:18:58.01" personId="{B75C9B2A-B91E-4BE6-83AA-2DB99994C8D6}" id="{DC9053F1-E362-4960-8232-DB1EC5A567C6}" parentId="{76E5638B-9979-4608-97F6-43B104E9D8FD}">
    <text>Si lo vedi dalla formula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2" Type="http://schemas.openxmlformats.org/officeDocument/2006/relationships/customProperty" Target="../customProperty1.bin"/><Relationship Id="rId1" Type="http://schemas.openxmlformats.org/officeDocument/2006/relationships/hyperlink" Target="mailto:sostenibilita@a2a.eu" TargetMode="External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customProperty" Target="../customProperty7.bin"/><Relationship Id="rId6" Type="http://schemas.openxmlformats.org/officeDocument/2006/relationships/customProperty" Target="../customProperty12.bin"/><Relationship Id="rId5" Type="http://schemas.openxmlformats.org/officeDocument/2006/relationships/customProperty" Target="../customProperty11.bin"/><Relationship Id="rId4" Type="http://schemas.openxmlformats.org/officeDocument/2006/relationships/customProperty" Target="../customProperty10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customProperty" Target="../customProperty14.bin"/><Relationship Id="rId7" Type="http://schemas.openxmlformats.org/officeDocument/2006/relationships/customProperty" Target="../customProperty18.bin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7.bin"/><Relationship Id="rId11" Type="http://schemas.microsoft.com/office/2017/10/relationships/threadedComment" Target="../threadedComments/threadedComment1.xml"/><Relationship Id="rId5" Type="http://schemas.openxmlformats.org/officeDocument/2006/relationships/customProperty" Target="../customProperty16.bin"/><Relationship Id="rId10" Type="http://schemas.openxmlformats.org/officeDocument/2006/relationships/comments" Target="../comments1.xml"/><Relationship Id="rId4" Type="http://schemas.openxmlformats.org/officeDocument/2006/relationships/customProperty" Target="../customProperty15.bin"/><Relationship Id="rId9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customProperty" Target="../customProperty20.bin"/><Relationship Id="rId7" Type="http://schemas.openxmlformats.org/officeDocument/2006/relationships/customProperty" Target="../customProperty24.bin"/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2.bin"/><Relationship Id="rId6" Type="http://schemas.openxmlformats.org/officeDocument/2006/relationships/customProperty" Target="../customProperty23.bin"/><Relationship Id="rId5" Type="http://schemas.openxmlformats.org/officeDocument/2006/relationships/customProperty" Target="../customProperty22.bin"/><Relationship Id="rId4" Type="http://schemas.openxmlformats.org/officeDocument/2006/relationships/customProperty" Target="../customProperty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customProperty" Target="../customProperty26.bin"/><Relationship Id="rId7" Type="http://schemas.openxmlformats.org/officeDocument/2006/relationships/customProperty" Target="../customProperty30.bin"/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3.bin"/><Relationship Id="rId6" Type="http://schemas.openxmlformats.org/officeDocument/2006/relationships/customProperty" Target="../customProperty29.bin"/><Relationship Id="rId11" Type="http://schemas.microsoft.com/office/2017/10/relationships/threadedComment" Target="../threadedComments/threadedComment2.xml"/><Relationship Id="rId5" Type="http://schemas.openxmlformats.org/officeDocument/2006/relationships/customProperty" Target="../customProperty28.bin"/><Relationship Id="rId10" Type="http://schemas.openxmlformats.org/officeDocument/2006/relationships/comments" Target="../comments2.xml"/><Relationship Id="rId4" Type="http://schemas.openxmlformats.org/officeDocument/2006/relationships/customProperty" Target="../customProperty27.bin"/><Relationship Id="rId9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A62F-CCC1-4F69-92EA-B45F54E798C2}">
  <dimension ref="A2:C21"/>
  <sheetViews>
    <sheetView showGridLines="0" tabSelected="1" zoomScale="80" zoomScaleNormal="80" workbookViewId="0"/>
  </sheetViews>
  <sheetFormatPr defaultRowHeight="14.5" x14ac:dyDescent="0.35"/>
  <cols>
    <col min="1" max="1" width="37" customWidth="1"/>
    <col min="2" max="2" width="43.54296875" customWidth="1"/>
    <col min="3" max="3" width="27.54296875" customWidth="1"/>
  </cols>
  <sheetData>
    <row r="2" spans="1:3" ht="30" customHeight="1" x14ac:dyDescent="0.35"/>
    <row r="3" spans="1:3" ht="36" customHeight="1" x14ac:dyDescent="0.35"/>
    <row r="4" spans="1:3" ht="23.25" customHeight="1" x14ac:dyDescent="0.35"/>
    <row r="5" spans="1:3" ht="27" customHeight="1" x14ac:dyDescent="0.35"/>
    <row r="6" spans="1:3" ht="20.25" customHeight="1" x14ac:dyDescent="0.35"/>
    <row r="7" spans="1:3" ht="24.75" customHeight="1" x14ac:dyDescent="0.35"/>
    <row r="8" spans="1:3" ht="18" customHeight="1" x14ac:dyDescent="0.35"/>
    <row r="9" spans="1:3" ht="21.75" customHeight="1" x14ac:dyDescent="0.35"/>
    <row r="10" spans="1:3" ht="21.75" customHeight="1" x14ac:dyDescent="0.35"/>
    <row r="11" spans="1:3" ht="21" customHeight="1" x14ac:dyDescent="0.35"/>
    <row r="12" spans="1:3" ht="24" customHeight="1" x14ac:dyDescent="0.35"/>
    <row r="13" spans="1:3" ht="26.25" customHeight="1" x14ac:dyDescent="0.35"/>
    <row r="14" spans="1:3" ht="23.25" customHeight="1" x14ac:dyDescent="0.35"/>
    <row r="15" spans="1:3" ht="93" customHeight="1" x14ac:dyDescent="0.35">
      <c r="A15" s="139" t="s">
        <v>206</v>
      </c>
      <c r="B15" s="139"/>
      <c r="C15" s="139"/>
    </row>
    <row r="16" spans="1:3" ht="21" customHeight="1" x14ac:dyDescent="0.35"/>
    <row r="17" spans="2:2" ht="19" x14ac:dyDescent="0.4">
      <c r="B17" s="1" t="s">
        <v>196</v>
      </c>
    </row>
    <row r="18" spans="2:2" x14ac:dyDescent="0.35">
      <c r="B18" s="2" t="s">
        <v>197</v>
      </c>
    </row>
    <row r="20" spans="2:2" ht="19" x14ac:dyDescent="0.4">
      <c r="B20" s="8" t="s">
        <v>198</v>
      </c>
    </row>
    <row r="21" spans="2:2" ht="18" x14ac:dyDescent="0.4">
      <c r="B21" s="9" t="s">
        <v>199</v>
      </c>
    </row>
  </sheetData>
  <mergeCells count="1">
    <mergeCell ref="A15:C15"/>
  </mergeCells>
  <hyperlinks>
    <hyperlink ref="B18" r:id="rId1" xr:uid="{5A393CF7-FFDF-41EB-B765-D93D2404F280}"/>
  </hyperlinks>
  <pageMargins left="0.7" right="0.7" top="0.75" bottom="0.75" header="0.3" footer="0.3"/>
  <customProperties>
    <customPr name="layoutContexts" r:id="rId2"/>
    <customPr name="TGK_LAUNCHED_SHEET" r:id="rId3"/>
    <customPr name="TGK_ORIGINAL_TEMPLATE_SHEET" r:id="rId4"/>
    <customPr name="TGK_RL_ITEM_ID" r:id="rId5"/>
    <customPr name="TGK_SHEET_ID" r:id="rId6"/>
    <customPr name="TGK_SHEET_POSITION" r:id="rId7"/>
  </customProperties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8E59-0EBD-4FE7-8519-D05F4BB97A41}">
  <dimension ref="C1:D13"/>
  <sheetViews>
    <sheetView showGridLines="0" workbookViewId="0">
      <selection activeCell="A5" sqref="A5"/>
    </sheetView>
  </sheetViews>
  <sheetFormatPr defaultRowHeight="14.5" x14ac:dyDescent="0.35"/>
  <cols>
    <col min="2" max="2" width="1.54296875" customWidth="1"/>
    <col min="3" max="3" width="70.1796875" customWidth="1"/>
    <col min="5" max="5" width="2.26953125" customWidth="1"/>
  </cols>
  <sheetData>
    <row r="1" spans="3:4" ht="6" customHeight="1" x14ac:dyDescent="0.35"/>
    <row r="2" spans="3:4" ht="4.5" customHeight="1" x14ac:dyDescent="0.35"/>
    <row r="3" spans="3:4" ht="23.25" customHeight="1" x14ac:dyDescent="0.35">
      <c r="C3" s="140" t="s">
        <v>200</v>
      </c>
      <c r="D3" s="141"/>
    </row>
    <row r="4" spans="3:4" ht="23.25" customHeight="1" x14ac:dyDescent="0.35">
      <c r="C4" s="3"/>
      <c r="D4" s="3"/>
    </row>
    <row r="5" spans="3:4" ht="38.25" customHeight="1" x14ac:dyDescent="0.35">
      <c r="C5" s="142" t="s">
        <v>237</v>
      </c>
      <c r="D5" s="142"/>
    </row>
    <row r="6" spans="3:4" ht="8.25" customHeight="1" x14ac:dyDescent="0.35">
      <c r="C6" s="4"/>
      <c r="D6" s="4"/>
    </row>
    <row r="7" spans="3:4" ht="23.25" customHeight="1" x14ac:dyDescent="0.55000000000000004">
      <c r="C7" s="5" t="s">
        <v>201</v>
      </c>
      <c r="D7" s="6"/>
    </row>
    <row r="8" spans="3:4" ht="36.75" customHeight="1" x14ac:dyDescent="0.35">
      <c r="C8" s="143" t="s">
        <v>202</v>
      </c>
      <c r="D8" s="143"/>
    </row>
    <row r="9" spans="3:4" ht="21.75" customHeight="1" x14ac:dyDescent="0.55000000000000004">
      <c r="C9" s="5" t="s">
        <v>25</v>
      </c>
      <c r="D9" s="6"/>
    </row>
    <row r="10" spans="3:4" ht="29.25" customHeight="1" x14ac:dyDescent="0.35">
      <c r="C10" s="143" t="s">
        <v>203</v>
      </c>
      <c r="D10" s="143"/>
    </row>
    <row r="11" spans="3:4" ht="21" x14ac:dyDescent="0.55000000000000004">
      <c r="C11" s="5" t="s">
        <v>120</v>
      </c>
      <c r="D11" s="6"/>
    </row>
    <row r="12" spans="3:4" ht="36.75" customHeight="1" x14ac:dyDescent="0.35">
      <c r="C12" s="143" t="s">
        <v>204</v>
      </c>
      <c r="D12" s="143"/>
    </row>
    <row r="13" spans="3:4" ht="16" x14ac:dyDescent="0.35">
      <c r="C13" s="7"/>
      <c r="D13" s="7"/>
    </row>
  </sheetData>
  <mergeCells count="5">
    <mergeCell ref="C3:D3"/>
    <mergeCell ref="C5:D5"/>
    <mergeCell ref="C8:D8"/>
    <mergeCell ref="C10:D10"/>
    <mergeCell ref="C12:D12"/>
  </mergeCells>
  <pageMargins left="0.7" right="0.7" top="0.75" bottom="0.75" header="0.3" footer="0.3"/>
  <customProperties>
    <customPr name="layoutContexts" r:id="rId1"/>
    <customPr name="TGK_LAUNCHED_SHEET" r:id="rId2"/>
    <customPr name="TGK_ORIGINAL_TEMPLATE_SHEET" r:id="rId3"/>
    <customPr name="TGK_RL_ITEM_ID" r:id="rId4"/>
    <customPr name="TGK_SHEET_ID" r:id="rId5"/>
    <customPr name="TGK_SHEET_POSITION" r:id="rId6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4CC2-1038-49AE-8FA1-0CFB03F9449E}">
  <dimension ref="B3:AN151"/>
  <sheetViews>
    <sheetView showGridLines="0" zoomScale="70" zoomScaleNormal="70" zoomScaleSheetLayoutView="50" workbookViewId="0">
      <selection activeCell="B5" sqref="B5"/>
    </sheetView>
  </sheetViews>
  <sheetFormatPr defaultRowHeight="14" x14ac:dyDescent="0.3"/>
  <cols>
    <col min="1" max="1" width="2.7265625" style="10" customWidth="1"/>
    <col min="2" max="2" width="17.26953125" style="10" customWidth="1"/>
    <col min="3" max="3" width="70.6328125" style="10" customWidth="1"/>
    <col min="4" max="9" width="16.26953125" style="10" customWidth="1"/>
    <col min="10" max="21" width="15.26953125" style="10" customWidth="1"/>
    <col min="22" max="24" width="15.7265625" style="10" customWidth="1"/>
    <col min="25" max="25" width="100.7265625" style="10" customWidth="1"/>
    <col min="26" max="16384" width="8.7265625" style="10"/>
  </cols>
  <sheetData>
    <row r="3" spans="2:24" ht="14" customHeight="1" x14ac:dyDescent="0.3"/>
    <row r="4" spans="2:24" x14ac:dyDescent="0.3">
      <c r="B4" s="12"/>
      <c r="C4" s="106" t="s">
        <v>201</v>
      </c>
      <c r="X4" s="11"/>
    </row>
    <row r="5" spans="2:24" x14ac:dyDescent="0.3">
      <c r="B5" s="12"/>
      <c r="C5" s="1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X5" s="11"/>
    </row>
    <row r="6" spans="2:24" x14ac:dyDescent="0.3">
      <c r="B6" s="12"/>
      <c r="C6" s="114"/>
      <c r="X6" s="11"/>
    </row>
    <row r="7" spans="2:24" x14ac:dyDescent="0.3">
      <c r="B7" s="12"/>
      <c r="C7" s="106" t="s">
        <v>153</v>
      </c>
      <c r="H7" s="16"/>
      <c r="I7" s="16"/>
    </row>
    <row r="8" spans="2:24" x14ac:dyDescent="0.3">
      <c r="D8" s="17">
        <v>2023</v>
      </c>
      <c r="E8" s="17">
        <v>2024</v>
      </c>
      <c r="F8" s="18">
        <v>2025</v>
      </c>
      <c r="G8" s="19"/>
      <c r="H8" s="19"/>
      <c r="I8" s="20"/>
      <c r="J8" s="15"/>
      <c r="K8" s="15"/>
    </row>
    <row r="9" spans="2:24" x14ac:dyDescent="0.3">
      <c r="B9" s="12"/>
      <c r="C9" s="21" t="s">
        <v>213</v>
      </c>
      <c r="D9" s="22">
        <v>1</v>
      </c>
      <c r="E9" s="22">
        <v>4</v>
      </c>
      <c r="F9" s="23">
        <v>6</v>
      </c>
      <c r="G9" s="20"/>
      <c r="H9" s="24"/>
      <c r="I9" s="20"/>
    </row>
    <row r="10" spans="2:24" x14ac:dyDescent="0.3">
      <c r="B10" s="12"/>
      <c r="C10" s="25" t="s">
        <v>141</v>
      </c>
      <c r="D10" s="36">
        <v>4.92</v>
      </c>
      <c r="E10" s="36">
        <v>6.7918599999999998</v>
      </c>
      <c r="F10" s="38">
        <v>7.9420999999999982</v>
      </c>
      <c r="G10" s="27"/>
      <c r="H10" s="28"/>
      <c r="I10" s="29"/>
    </row>
    <row r="11" spans="2:24" x14ac:dyDescent="0.3">
      <c r="B11" s="12"/>
      <c r="C11" s="21" t="s">
        <v>215</v>
      </c>
      <c r="D11" s="30">
        <v>1</v>
      </c>
      <c r="E11" s="22">
        <v>1</v>
      </c>
      <c r="F11" s="23">
        <v>1</v>
      </c>
      <c r="G11" s="20"/>
      <c r="H11" s="24"/>
      <c r="I11" s="20"/>
    </row>
    <row r="12" spans="2:24" x14ac:dyDescent="0.3">
      <c r="B12" s="12"/>
      <c r="C12" s="25" t="s">
        <v>141</v>
      </c>
      <c r="D12" s="26">
        <v>827</v>
      </c>
      <c r="E12" s="26">
        <v>827</v>
      </c>
      <c r="F12" s="32">
        <v>827</v>
      </c>
      <c r="G12" s="27"/>
      <c r="H12" s="33"/>
      <c r="I12" s="29"/>
    </row>
    <row r="13" spans="2:24" x14ac:dyDescent="0.3">
      <c r="B13" s="12"/>
      <c r="C13" s="21" t="s">
        <v>216</v>
      </c>
      <c r="D13" s="30">
        <v>6</v>
      </c>
      <c r="E13" s="22">
        <v>9</v>
      </c>
      <c r="F13" s="23">
        <v>10</v>
      </c>
      <c r="G13" s="20"/>
      <c r="H13" s="24"/>
      <c r="I13" s="20"/>
    </row>
    <row r="14" spans="2:24" x14ac:dyDescent="0.3">
      <c r="B14" s="12"/>
      <c r="C14" s="25" t="s">
        <v>141</v>
      </c>
      <c r="D14" s="26">
        <v>54.4</v>
      </c>
      <c r="E14" s="26">
        <v>106</v>
      </c>
      <c r="F14" s="32">
        <v>216.50399999999999</v>
      </c>
      <c r="G14" s="27"/>
      <c r="H14" s="33"/>
      <c r="I14" s="29"/>
    </row>
    <row r="15" spans="2:24" x14ac:dyDescent="0.3">
      <c r="B15" s="12"/>
      <c r="C15" s="25" t="s">
        <v>142</v>
      </c>
      <c r="D15" s="26">
        <v>51.5</v>
      </c>
      <c r="E15" s="26">
        <v>358.4</v>
      </c>
      <c r="F15" s="32">
        <v>434.81299999999999</v>
      </c>
      <c r="G15" s="27"/>
      <c r="H15" s="24"/>
      <c r="I15" s="34"/>
    </row>
    <row r="16" spans="2:24" x14ac:dyDescent="0.3">
      <c r="B16" s="12"/>
      <c r="C16" s="21" t="s">
        <v>217</v>
      </c>
      <c r="D16" s="22">
        <v>13</v>
      </c>
      <c r="E16" s="22">
        <v>13</v>
      </c>
      <c r="F16" s="23">
        <v>14</v>
      </c>
      <c r="G16" s="20"/>
      <c r="H16" s="24"/>
      <c r="I16" s="20"/>
    </row>
    <row r="17" spans="2:9" x14ac:dyDescent="0.3">
      <c r="B17" s="12"/>
      <c r="C17" s="25" t="s">
        <v>142</v>
      </c>
      <c r="D17" s="26">
        <v>308.60000000000002</v>
      </c>
      <c r="E17" s="26">
        <v>308.60000000000002</v>
      </c>
      <c r="F17" s="32">
        <v>364.71000000000004</v>
      </c>
      <c r="G17" s="27"/>
      <c r="H17" s="33"/>
      <c r="I17" s="29"/>
    </row>
    <row r="18" spans="2:9" x14ac:dyDescent="0.3">
      <c r="B18" s="12"/>
      <c r="C18" s="21" t="s">
        <v>143</v>
      </c>
      <c r="D18" s="22">
        <v>7</v>
      </c>
      <c r="E18" s="22">
        <v>7</v>
      </c>
      <c r="F18" s="23">
        <v>7</v>
      </c>
      <c r="G18" s="20"/>
      <c r="H18" s="33"/>
      <c r="I18" s="20"/>
    </row>
    <row r="19" spans="2:9" x14ac:dyDescent="0.3">
      <c r="B19" s="12"/>
      <c r="C19" s="25" t="s">
        <v>142</v>
      </c>
      <c r="D19" s="26">
        <v>309</v>
      </c>
      <c r="E19" s="26">
        <v>309</v>
      </c>
      <c r="F19" s="32">
        <v>528.5</v>
      </c>
      <c r="G19" s="27"/>
      <c r="H19" s="33"/>
      <c r="I19" s="29"/>
    </row>
    <row r="20" spans="2:9" x14ac:dyDescent="0.3">
      <c r="B20" s="12"/>
      <c r="C20" s="21" t="s">
        <v>209</v>
      </c>
      <c r="D20" s="30">
        <v>2</v>
      </c>
      <c r="E20" s="22">
        <v>3</v>
      </c>
      <c r="F20" s="23">
        <v>3</v>
      </c>
      <c r="G20" s="20"/>
      <c r="H20" s="24"/>
      <c r="I20" s="20"/>
    </row>
    <row r="21" spans="2:9" x14ac:dyDescent="0.3">
      <c r="B21" s="12"/>
      <c r="C21" s="25" t="s">
        <v>142</v>
      </c>
      <c r="D21" s="26">
        <v>33</v>
      </c>
      <c r="E21" s="26">
        <v>36</v>
      </c>
      <c r="F21" s="32">
        <v>36</v>
      </c>
      <c r="G21" s="27"/>
      <c r="H21" s="33"/>
      <c r="I21" s="29"/>
    </row>
    <row r="22" spans="2:9" x14ac:dyDescent="0.3">
      <c r="B22" s="12"/>
      <c r="C22" s="21" t="s">
        <v>219</v>
      </c>
      <c r="D22" s="30">
        <v>1</v>
      </c>
      <c r="E22" s="22">
        <v>12</v>
      </c>
      <c r="F22" s="23">
        <v>12</v>
      </c>
      <c r="G22" s="20"/>
      <c r="H22" s="33"/>
      <c r="I22" s="29"/>
    </row>
    <row r="23" spans="2:9" x14ac:dyDescent="0.3">
      <c r="B23" s="12"/>
      <c r="C23" s="25" t="s">
        <v>210</v>
      </c>
      <c r="D23" s="26">
        <v>11500</v>
      </c>
      <c r="E23" s="26">
        <v>11500</v>
      </c>
      <c r="F23" s="35">
        <v>11500</v>
      </c>
      <c r="G23" s="27"/>
      <c r="H23" s="33"/>
      <c r="I23" s="29"/>
    </row>
    <row r="24" spans="2:9" x14ac:dyDescent="0.3">
      <c r="B24" s="12"/>
      <c r="C24" s="21" t="s">
        <v>220</v>
      </c>
      <c r="D24" s="30">
        <v>1</v>
      </c>
      <c r="E24" s="22">
        <v>2</v>
      </c>
      <c r="F24" s="23">
        <v>2</v>
      </c>
      <c r="G24" s="20"/>
      <c r="H24" s="24"/>
      <c r="I24" s="20"/>
    </row>
    <row r="25" spans="2:9" x14ac:dyDescent="0.3">
      <c r="B25" s="12"/>
      <c r="C25" s="25" t="s">
        <v>141</v>
      </c>
      <c r="D25" s="26">
        <v>64</v>
      </c>
      <c r="E25" s="26">
        <v>84.2</v>
      </c>
      <c r="F25" s="32">
        <v>84.7</v>
      </c>
      <c r="G25" s="27"/>
      <c r="H25" s="33"/>
      <c r="I25" s="29"/>
    </row>
    <row r="26" spans="2:9" x14ac:dyDescent="0.3">
      <c r="B26" s="12"/>
      <c r="C26" s="25" t="s">
        <v>142</v>
      </c>
      <c r="D26" s="26">
        <v>221.5</v>
      </c>
      <c r="E26" s="26">
        <v>280.5</v>
      </c>
      <c r="F26" s="32">
        <v>280.5</v>
      </c>
      <c r="G26" s="27"/>
      <c r="H26" s="33"/>
      <c r="I26" s="29"/>
    </row>
    <row r="27" spans="2:9" x14ac:dyDescent="0.3">
      <c r="B27" s="12"/>
      <c r="C27" s="25" t="s">
        <v>140</v>
      </c>
      <c r="D27" s="36">
        <v>580000</v>
      </c>
      <c r="E27" s="37">
        <v>730000</v>
      </c>
      <c r="F27" s="38">
        <v>730000</v>
      </c>
      <c r="G27" s="27"/>
      <c r="H27" s="33"/>
      <c r="I27" s="29"/>
    </row>
    <row r="28" spans="2:9" x14ac:dyDescent="0.3">
      <c r="B28" s="12"/>
      <c r="C28" s="21" t="s">
        <v>218</v>
      </c>
      <c r="D28" s="30">
        <v>10</v>
      </c>
      <c r="E28" s="22">
        <v>9</v>
      </c>
      <c r="F28" s="23">
        <v>9</v>
      </c>
      <c r="G28" s="20"/>
      <c r="H28" s="33"/>
      <c r="I28" s="20"/>
    </row>
    <row r="29" spans="2:9" x14ac:dyDescent="0.3">
      <c r="B29" s="12"/>
      <c r="C29" s="25" t="s">
        <v>234</v>
      </c>
      <c r="D29" s="36">
        <v>635630</v>
      </c>
      <c r="E29" s="36">
        <v>535630</v>
      </c>
      <c r="F29" s="38">
        <v>535630</v>
      </c>
      <c r="G29" s="27"/>
      <c r="H29" s="33"/>
      <c r="I29" s="29"/>
    </row>
    <row r="30" spans="2:9" x14ac:dyDescent="0.3">
      <c r="B30" s="12"/>
      <c r="C30" s="21" t="s">
        <v>233</v>
      </c>
      <c r="D30" s="36">
        <v>1</v>
      </c>
      <c r="E30" s="36">
        <v>1</v>
      </c>
      <c r="F30" s="39">
        <v>1</v>
      </c>
      <c r="G30" s="27"/>
      <c r="H30" s="33"/>
      <c r="I30" s="29"/>
    </row>
    <row r="31" spans="2:9" x14ac:dyDescent="0.3">
      <c r="B31" s="12"/>
      <c r="C31" s="25" t="s">
        <v>140</v>
      </c>
      <c r="D31" s="36">
        <v>100000</v>
      </c>
      <c r="E31" s="36">
        <v>100000</v>
      </c>
      <c r="F31" s="39">
        <v>100000</v>
      </c>
      <c r="G31" s="27"/>
      <c r="H31" s="33"/>
      <c r="I31" s="29"/>
    </row>
    <row r="32" spans="2:9" x14ac:dyDescent="0.3">
      <c r="B32" s="12"/>
      <c r="C32" s="21" t="s">
        <v>211</v>
      </c>
      <c r="D32" s="30">
        <v>4</v>
      </c>
      <c r="E32" s="22">
        <v>4</v>
      </c>
      <c r="F32" s="23">
        <v>4</v>
      </c>
      <c r="G32" s="20"/>
      <c r="H32" s="24"/>
      <c r="I32" s="20"/>
    </row>
    <row r="33" spans="2:21" x14ac:dyDescent="0.3">
      <c r="B33" s="12"/>
      <c r="C33" s="25" t="s">
        <v>140</v>
      </c>
      <c r="D33" s="36">
        <v>29900</v>
      </c>
      <c r="E33" s="36">
        <v>29900</v>
      </c>
      <c r="F33" s="38">
        <v>29900</v>
      </c>
      <c r="G33" s="27"/>
      <c r="H33" s="33"/>
      <c r="I33" s="29"/>
    </row>
    <row r="34" spans="2:21" x14ac:dyDescent="0.3">
      <c r="B34" s="12"/>
      <c r="C34" s="21" t="s">
        <v>212</v>
      </c>
      <c r="D34" s="30">
        <v>1</v>
      </c>
      <c r="E34" s="22">
        <v>1</v>
      </c>
      <c r="F34" s="23">
        <v>1</v>
      </c>
      <c r="G34" s="20"/>
      <c r="H34" s="24"/>
      <c r="I34" s="20"/>
    </row>
    <row r="35" spans="2:21" x14ac:dyDescent="0.3">
      <c r="B35" s="12"/>
      <c r="C35" s="25" t="s">
        <v>140</v>
      </c>
      <c r="D35" s="26">
        <v>60000</v>
      </c>
      <c r="E35" s="26">
        <v>60000</v>
      </c>
      <c r="F35" s="32">
        <v>60000</v>
      </c>
      <c r="G35" s="27"/>
      <c r="H35" s="33"/>
      <c r="I35" s="29"/>
    </row>
    <row r="36" spans="2:21" x14ac:dyDescent="0.3">
      <c r="B36" s="12"/>
      <c r="C36" s="21" t="s">
        <v>214</v>
      </c>
      <c r="D36" s="30">
        <v>1</v>
      </c>
      <c r="E36" s="22">
        <v>1</v>
      </c>
      <c r="F36" s="23">
        <v>1</v>
      </c>
      <c r="G36" s="20"/>
      <c r="H36" s="31"/>
      <c r="I36" s="20"/>
    </row>
    <row r="37" spans="2:21" x14ac:dyDescent="0.3">
      <c r="B37" s="12"/>
      <c r="C37" s="25" t="s">
        <v>141</v>
      </c>
      <c r="D37" s="26">
        <v>0.4</v>
      </c>
      <c r="E37" s="26">
        <v>0.35499999999999998</v>
      </c>
      <c r="F37" s="32">
        <v>0.35499999999999998</v>
      </c>
      <c r="G37" s="27"/>
      <c r="H37" s="33"/>
      <c r="I37" s="29"/>
    </row>
    <row r="38" spans="2:21" x14ac:dyDescent="0.3">
      <c r="B38" s="12"/>
      <c r="C38" s="41" t="s">
        <v>193</v>
      </c>
      <c r="D38" s="22">
        <v>390</v>
      </c>
      <c r="E38" s="22">
        <v>396.33300000000003</v>
      </c>
      <c r="F38" s="23">
        <v>401.48</v>
      </c>
      <c r="G38" s="42"/>
      <c r="H38" s="43"/>
      <c r="I38" s="20"/>
      <c r="K38" s="40"/>
    </row>
    <row r="39" spans="2:21" ht="17" customHeight="1" x14ac:dyDescent="0.3">
      <c r="B39" s="12"/>
      <c r="C39" s="41" t="s">
        <v>194</v>
      </c>
      <c r="D39" s="22">
        <v>2765</v>
      </c>
      <c r="E39" s="22">
        <v>3100.085</v>
      </c>
      <c r="F39" s="23">
        <v>3100</v>
      </c>
      <c r="G39" s="44"/>
      <c r="H39" s="45"/>
      <c r="K39" s="40"/>
    </row>
    <row r="40" spans="2:21" x14ac:dyDescent="0.3">
      <c r="B40" s="12"/>
      <c r="C40" s="41" t="s">
        <v>195</v>
      </c>
      <c r="D40" s="22">
        <v>7764</v>
      </c>
      <c r="E40" s="22">
        <v>7772</v>
      </c>
      <c r="F40" s="23">
        <v>22604</v>
      </c>
      <c r="G40" s="44"/>
      <c r="H40" s="45"/>
      <c r="K40" s="40"/>
    </row>
    <row r="41" spans="2:21" x14ac:dyDescent="0.3">
      <c r="B41" s="12"/>
      <c r="C41" s="46" t="s">
        <v>243</v>
      </c>
      <c r="D41" s="22">
        <v>0</v>
      </c>
      <c r="E41" s="22">
        <v>6060280</v>
      </c>
      <c r="F41" s="23">
        <v>6137431</v>
      </c>
      <c r="G41" s="44"/>
      <c r="H41" s="45"/>
    </row>
    <row r="42" spans="2:21" x14ac:dyDescent="0.3">
      <c r="B42" s="12"/>
    </row>
    <row r="43" spans="2:21" x14ac:dyDescent="0.3">
      <c r="B43" s="12"/>
      <c r="C43" s="106" t="s">
        <v>154</v>
      </c>
    </row>
    <row r="44" spans="2:21" x14ac:dyDescent="0.3">
      <c r="B44" s="12"/>
      <c r="C44" s="115" t="s">
        <v>155</v>
      </c>
      <c r="D44" s="146">
        <v>2023</v>
      </c>
      <c r="E44" s="147"/>
      <c r="F44" s="147"/>
      <c r="G44" s="147"/>
      <c r="H44" s="147"/>
      <c r="I44" s="147"/>
      <c r="J44" s="146">
        <v>2024</v>
      </c>
      <c r="K44" s="147"/>
      <c r="L44" s="147"/>
      <c r="M44" s="147"/>
      <c r="N44" s="147"/>
      <c r="O44" s="147"/>
      <c r="P44" s="146">
        <v>2025</v>
      </c>
      <c r="Q44" s="147"/>
      <c r="R44" s="147"/>
      <c r="S44" s="147"/>
      <c r="T44" s="147"/>
      <c r="U44" s="147"/>
    </row>
    <row r="45" spans="2:21" x14ac:dyDescent="0.3">
      <c r="B45" s="12"/>
      <c r="C45" s="15"/>
      <c r="D45" s="144" t="s">
        <v>228</v>
      </c>
      <c r="E45" s="145"/>
      <c r="F45" s="144" t="s">
        <v>229</v>
      </c>
      <c r="G45" s="145"/>
      <c r="H45" s="144" t="s">
        <v>62</v>
      </c>
      <c r="I45" s="145"/>
      <c r="J45" s="144" t="s">
        <v>228</v>
      </c>
      <c r="K45" s="145"/>
      <c r="L45" s="144" t="s">
        <v>229</v>
      </c>
      <c r="M45" s="145"/>
      <c r="N45" s="144" t="s">
        <v>62</v>
      </c>
      <c r="O45" s="145"/>
      <c r="P45" s="144" t="s">
        <v>228</v>
      </c>
      <c r="Q45" s="145"/>
      <c r="R45" s="144" t="s">
        <v>229</v>
      </c>
      <c r="S45" s="145"/>
      <c r="T45" s="144" t="s">
        <v>62</v>
      </c>
      <c r="U45" s="145"/>
    </row>
    <row r="46" spans="2:21" x14ac:dyDescent="0.3">
      <c r="B46" s="12"/>
      <c r="C46" s="15"/>
      <c r="D46" s="49" t="s">
        <v>227</v>
      </c>
      <c r="E46" s="49" t="s">
        <v>8</v>
      </c>
      <c r="F46" s="49" t="s">
        <v>227</v>
      </c>
      <c r="G46" s="49" t="s">
        <v>8</v>
      </c>
      <c r="H46" s="49" t="s">
        <v>227</v>
      </c>
      <c r="I46" s="49" t="s">
        <v>8</v>
      </c>
      <c r="J46" s="49" t="s">
        <v>227</v>
      </c>
      <c r="K46" s="49" t="s">
        <v>8</v>
      </c>
      <c r="L46" s="49" t="s">
        <v>227</v>
      </c>
      <c r="M46" s="49" t="s">
        <v>8</v>
      </c>
      <c r="N46" s="49" t="s">
        <v>227</v>
      </c>
      <c r="O46" s="49" t="s">
        <v>8</v>
      </c>
      <c r="P46" s="49" t="s">
        <v>227</v>
      </c>
      <c r="Q46" s="49" t="s">
        <v>8</v>
      </c>
      <c r="R46" s="49" t="s">
        <v>227</v>
      </c>
      <c r="S46" s="49" t="s">
        <v>8</v>
      </c>
      <c r="T46" s="49" t="s">
        <v>227</v>
      </c>
      <c r="U46" s="49" t="s">
        <v>8</v>
      </c>
    </row>
    <row r="47" spans="2:21" x14ac:dyDescent="0.3">
      <c r="B47" s="12"/>
      <c r="C47" s="41" t="s">
        <v>1</v>
      </c>
      <c r="D47" s="30">
        <v>137393</v>
      </c>
      <c r="E47" s="50">
        <f>+D47/$D$58</f>
        <v>0.21659136554098576</v>
      </c>
      <c r="F47" s="30">
        <v>38576</v>
      </c>
      <c r="G47" s="50">
        <f>+F47/$F$58</f>
        <v>0.22349942062572423</v>
      </c>
      <c r="H47" s="51">
        <f t="shared" ref="H47:H56" si="0">D47+F47</f>
        <v>175969</v>
      </c>
      <c r="I47" s="50">
        <f>+H47/$H$58</f>
        <v>0.21806895662885312</v>
      </c>
      <c r="J47" s="30">
        <v>143681</v>
      </c>
      <c r="K47" s="52">
        <v>22.5</v>
      </c>
      <c r="L47" s="22">
        <v>34294</v>
      </c>
      <c r="M47" s="52">
        <v>23</v>
      </c>
      <c r="N47" s="53">
        <f t="shared" ref="N47:N56" si="1">J47+L47</f>
        <v>177975</v>
      </c>
      <c r="O47" s="50">
        <f>+N47/$N$58</f>
        <v>0.22614387057670976</v>
      </c>
      <c r="P47" s="81">
        <v>140750</v>
      </c>
      <c r="Q47" s="82">
        <v>22.434999999999999</v>
      </c>
      <c r="R47" s="81">
        <v>32690</v>
      </c>
      <c r="S47" s="82">
        <v>22.6</v>
      </c>
      <c r="T47" s="81">
        <f t="shared" ref="T47:T58" si="2">P47+R47</f>
        <v>173440</v>
      </c>
      <c r="U47" s="83">
        <f>+T47/$T$58</f>
        <v>0.2246827121006616</v>
      </c>
    </row>
    <row r="48" spans="2:21" x14ac:dyDescent="0.3">
      <c r="B48" s="12"/>
      <c r="C48" s="41" t="s">
        <v>2</v>
      </c>
      <c r="D48" s="30">
        <v>79217</v>
      </c>
      <c r="E48" s="54">
        <f t="shared" ref="E48:E58" si="3">+D48/$D$58</f>
        <v>0.12488058492106782</v>
      </c>
      <c r="F48" s="22">
        <v>21127</v>
      </c>
      <c r="G48" s="50">
        <f t="shared" ref="G48:G58" si="4">+F48/$F$58</f>
        <v>0.12240440324449595</v>
      </c>
      <c r="H48" s="53">
        <f t="shared" si="0"/>
        <v>100344</v>
      </c>
      <c r="I48" s="50">
        <f t="shared" ref="I48:I58" si="5">+H48/$H$58</f>
        <v>0.12435094467756047</v>
      </c>
      <c r="J48" s="30">
        <v>80867</v>
      </c>
      <c r="K48" s="52">
        <v>12.7</v>
      </c>
      <c r="L48" s="22">
        <v>18631</v>
      </c>
      <c r="M48" s="52">
        <v>12.5</v>
      </c>
      <c r="N48" s="53">
        <f t="shared" si="1"/>
        <v>99498</v>
      </c>
      <c r="O48" s="50">
        <f t="shared" ref="O48:O58" si="6">+N48/$N$58</f>
        <v>0.12642709838259006</v>
      </c>
      <c r="P48" s="81">
        <v>78063</v>
      </c>
      <c r="Q48" s="82">
        <v>12.443</v>
      </c>
      <c r="R48" s="81">
        <v>18406</v>
      </c>
      <c r="S48" s="82">
        <v>12.7</v>
      </c>
      <c r="T48" s="81">
        <f t="shared" si="2"/>
        <v>96469</v>
      </c>
      <c r="U48" s="83">
        <f t="shared" ref="U48:U58" si="7">+T48/$T$58</f>
        <v>0.12497069046147788</v>
      </c>
    </row>
    <row r="49" spans="2:40" x14ac:dyDescent="0.3">
      <c r="B49" s="12"/>
      <c r="C49" s="41" t="s">
        <v>6</v>
      </c>
      <c r="D49" s="30">
        <v>9987</v>
      </c>
      <c r="E49" s="54">
        <f t="shared" si="3"/>
        <v>1.5743873178821519E-2</v>
      </c>
      <c r="F49" s="22">
        <v>8750</v>
      </c>
      <c r="G49" s="50">
        <f t="shared" si="4"/>
        <v>5.0695249130938584E-2</v>
      </c>
      <c r="H49" s="53">
        <f t="shared" si="0"/>
        <v>18737</v>
      </c>
      <c r="I49" s="50">
        <f t="shared" si="5"/>
        <v>2.3219760528018121E-2</v>
      </c>
      <c r="J49" s="30">
        <v>10893</v>
      </c>
      <c r="K49" s="52">
        <v>1.7</v>
      </c>
      <c r="L49" s="22">
        <v>5121</v>
      </c>
      <c r="M49" s="52">
        <v>3.4</v>
      </c>
      <c r="N49" s="53">
        <f t="shared" si="1"/>
        <v>16014</v>
      </c>
      <c r="O49" s="50">
        <f t="shared" si="6"/>
        <v>2.0348183415734963E-2</v>
      </c>
      <c r="P49" s="81">
        <v>12829</v>
      </c>
      <c r="Q49" s="82">
        <v>2.0449999999999999</v>
      </c>
      <c r="R49" s="81">
        <v>5468</v>
      </c>
      <c r="S49" s="82">
        <v>3.8</v>
      </c>
      <c r="T49" s="81">
        <f t="shared" si="2"/>
        <v>18297</v>
      </c>
      <c r="U49" s="83">
        <f t="shared" si="7"/>
        <v>2.3702834313340665E-2</v>
      </c>
    </row>
    <row r="50" spans="2:40" x14ac:dyDescent="0.3">
      <c r="B50" s="12"/>
      <c r="C50" s="41" t="s">
        <v>3</v>
      </c>
      <c r="D50" s="30">
        <v>46251</v>
      </c>
      <c r="E50" s="54">
        <f t="shared" si="3"/>
        <v>7.2911773144455197E-2</v>
      </c>
      <c r="F50" s="22">
        <v>10696</v>
      </c>
      <c r="G50" s="50">
        <f t="shared" si="4"/>
        <v>6.1969872537659329E-2</v>
      </c>
      <c r="H50" s="53">
        <f t="shared" si="0"/>
        <v>56947</v>
      </c>
      <c r="I50" s="50">
        <f t="shared" si="5"/>
        <v>7.0571366963177035E-2</v>
      </c>
      <c r="J50" s="30">
        <v>46588</v>
      </c>
      <c r="K50" s="52">
        <v>7.3</v>
      </c>
      <c r="L50" s="22">
        <v>10509</v>
      </c>
      <c r="M50" s="52">
        <v>7</v>
      </c>
      <c r="N50" s="53">
        <f t="shared" si="1"/>
        <v>57097</v>
      </c>
      <c r="O50" s="50">
        <f t="shared" si="6"/>
        <v>7.2550282783078499E-2</v>
      </c>
      <c r="P50" s="81">
        <v>46094</v>
      </c>
      <c r="Q50" s="82">
        <v>7.3470000000000004</v>
      </c>
      <c r="R50" s="81">
        <v>10855</v>
      </c>
      <c r="S50" s="82">
        <v>7.5</v>
      </c>
      <c r="T50" s="81">
        <f t="shared" si="2"/>
        <v>56949</v>
      </c>
      <c r="U50" s="83">
        <f t="shared" si="7"/>
        <v>7.3774537427471032E-2</v>
      </c>
    </row>
    <row r="51" spans="2:40" x14ac:dyDescent="0.3">
      <c r="B51" s="12"/>
      <c r="C51" s="41" t="s">
        <v>4</v>
      </c>
      <c r="D51" s="30">
        <v>68080</v>
      </c>
      <c r="E51" s="54">
        <f t="shared" si="3"/>
        <v>0.10732380955383689</v>
      </c>
      <c r="F51" s="22">
        <v>16062</v>
      </c>
      <c r="G51" s="50">
        <f t="shared" si="4"/>
        <v>9.3059096176129785E-2</v>
      </c>
      <c r="H51" s="53">
        <f t="shared" si="0"/>
        <v>84142</v>
      </c>
      <c r="I51" s="50">
        <f t="shared" si="5"/>
        <v>0.10427267387247163</v>
      </c>
      <c r="J51" s="30">
        <v>66194</v>
      </c>
      <c r="K51" s="52">
        <v>10.4</v>
      </c>
      <c r="L51" s="22">
        <v>13678</v>
      </c>
      <c r="M51" s="52">
        <v>9.1999999999999993</v>
      </c>
      <c r="N51" s="53">
        <f t="shared" si="1"/>
        <v>79872</v>
      </c>
      <c r="O51" s="50">
        <f t="shared" si="6"/>
        <v>0.1014893284489561</v>
      </c>
      <c r="P51" s="81">
        <v>63436</v>
      </c>
      <c r="Q51" s="82">
        <v>10.111000000000001</v>
      </c>
      <c r="R51" s="81">
        <v>12043</v>
      </c>
      <c r="S51" s="82">
        <v>8.3000000000000007</v>
      </c>
      <c r="T51" s="81">
        <f t="shared" si="2"/>
        <v>75479</v>
      </c>
      <c r="U51" s="83">
        <f t="shared" si="7"/>
        <v>9.7779211408243985E-2</v>
      </c>
    </row>
    <row r="52" spans="2:40" x14ac:dyDescent="0.3">
      <c r="B52" s="12"/>
      <c r="C52" s="41" t="s">
        <v>10</v>
      </c>
      <c r="D52" s="30">
        <v>2209</v>
      </c>
      <c r="E52" s="54">
        <f t="shared" si="3"/>
        <v>3.4823486384316345E-3</v>
      </c>
      <c r="F52" s="22">
        <v>1616</v>
      </c>
      <c r="G52" s="50">
        <f t="shared" si="4"/>
        <v>9.3626882966396287E-3</v>
      </c>
      <c r="H52" s="53">
        <f t="shared" si="0"/>
        <v>3825</v>
      </c>
      <c r="I52" s="50">
        <f t="shared" si="5"/>
        <v>4.7401176292719924E-3</v>
      </c>
      <c r="J52" s="30">
        <v>2028</v>
      </c>
      <c r="K52" s="52">
        <v>0.3</v>
      </c>
      <c r="L52" s="22">
        <v>1069</v>
      </c>
      <c r="M52" s="52">
        <v>0.7</v>
      </c>
      <c r="N52" s="53">
        <f t="shared" si="1"/>
        <v>3097</v>
      </c>
      <c r="O52" s="50">
        <f t="shared" si="6"/>
        <v>3.9352019507013346E-3</v>
      </c>
      <c r="P52" s="81">
        <v>2152</v>
      </c>
      <c r="Q52" s="82">
        <v>0.34300000000000003</v>
      </c>
      <c r="R52" s="81">
        <v>1127</v>
      </c>
      <c r="S52" s="82">
        <v>0.8</v>
      </c>
      <c r="T52" s="81">
        <f t="shared" si="2"/>
        <v>3279</v>
      </c>
      <c r="U52" s="83">
        <f t="shared" si="7"/>
        <v>4.2477779807314885E-3</v>
      </c>
    </row>
    <row r="53" spans="2:40" x14ac:dyDescent="0.3">
      <c r="B53" s="12"/>
      <c r="C53" s="41" t="s">
        <v>5</v>
      </c>
      <c r="D53" s="30">
        <v>19516</v>
      </c>
      <c r="E53" s="54">
        <f t="shared" si="3"/>
        <v>3.0765738355650423E-2</v>
      </c>
      <c r="F53" s="22">
        <v>8937</v>
      </c>
      <c r="G53" s="50">
        <f t="shared" si="4"/>
        <v>5.1778679026651217E-2</v>
      </c>
      <c r="H53" s="53">
        <f t="shared" si="0"/>
        <v>28453</v>
      </c>
      <c r="I53" s="50">
        <f t="shared" si="5"/>
        <v>3.5260278929588496E-2</v>
      </c>
      <c r="J53" s="30">
        <v>19807</v>
      </c>
      <c r="K53" s="52">
        <v>3.1</v>
      </c>
      <c r="L53" s="22">
        <v>7929</v>
      </c>
      <c r="M53" s="52">
        <v>5.3</v>
      </c>
      <c r="N53" s="53">
        <f t="shared" si="1"/>
        <v>27736</v>
      </c>
      <c r="O53" s="50">
        <f t="shared" si="6"/>
        <v>3.5242738554940985E-2</v>
      </c>
      <c r="P53" s="81">
        <v>20261</v>
      </c>
      <c r="Q53" s="82">
        <v>3.23</v>
      </c>
      <c r="R53" s="81">
        <v>7511</v>
      </c>
      <c r="S53" s="82">
        <v>5.2</v>
      </c>
      <c r="T53" s="81">
        <f t="shared" si="2"/>
        <v>27772</v>
      </c>
      <c r="U53" s="83">
        <f t="shared" si="7"/>
        <v>3.5977215639181118E-2</v>
      </c>
    </row>
    <row r="54" spans="2:40" x14ac:dyDescent="0.3">
      <c r="B54" s="12"/>
      <c r="C54" s="41" t="s">
        <v>13</v>
      </c>
      <c r="D54" s="30">
        <v>2793</v>
      </c>
      <c r="E54" s="54">
        <f t="shared" si="3"/>
        <v>4.4029876628064986E-3</v>
      </c>
      <c r="F54" s="22">
        <v>982</v>
      </c>
      <c r="G54" s="50">
        <f t="shared" si="4"/>
        <v>5.6894553881807648E-3</v>
      </c>
      <c r="H54" s="53">
        <f t="shared" si="0"/>
        <v>3775</v>
      </c>
      <c r="I54" s="50">
        <f t="shared" si="5"/>
        <v>4.6781553073207242E-3</v>
      </c>
      <c r="J54" s="30">
        <v>3139</v>
      </c>
      <c r="K54" s="52">
        <v>0.5</v>
      </c>
      <c r="L54" s="22">
        <v>825</v>
      </c>
      <c r="M54" s="52">
        <v>0.6</v>
      </c>
      <c r="N54" s="53">
        <f t="shared" si="1"/>
        <v>3964</v>
      </c>
      <c r="O54" s="50">
        <f t="shared" si="6"/>
        <v>5.036855192954502E-3</v>
      </c>
      <c r="P54" s="81">
        <v>3142</v>
      </c>
      <c r="Q54" s="82">
        <v>0.501</v>
      </c>
      <c r="R54" s="81">
        <v>778</v>
      </c>
      <c r="S54" s="82">
        <v>0.5</v>
      </c>
      <c r="T54" s="81">
        <f t="shared" si="2"/>
        <v>3920</v>
      </c>
      <c r="U54" s="83">
        <f t="shared" si="7"/>
        <v>5.0781609284743625E-3</v>
      </c>
    </row>
    <row r="55" spans="2:40" x14ac:dyDescent="0.3">
      <c r="B55" s="12"/>
      <c r="C55" s="41" t="s">
        <v>11</v>
      </c>
      <c r="D55" s="30">
        <v>511</v>
      </c>
      <c r="E55" s="54">
        <f t="shared" si="3"/>
        <v>8.0555914632800599E-4</v>
      </c>
      <c r="F55" s="22">
        <v>334</v>
      </c>
      <c r="G55" s="50">
        <f t="shared" si="4"/>
        <v>1.9351100811123986E-3</v>
      </c>
      <c r="H55" s="53">
        <f t="shared" si="0"/>
        <v>845</v>
      </c>
      <c r="I55" s="50">
        <f t="shared" si="5"/>
        <v>1.047163240976427E-3</v>
      </c>
      <c r="J55" s="30">
        <v>487</v>
      </c>
      <c r="K55" s="52">
        <v>0.1</v>
      </c>
      <c r="L55" s="22">
        <v>192</v>
      </c>
      <c r="M55" s="52">
        <v>0.1</v>
      </c>
      <c r="N55" s="53">
        <f t="shared" si="1"/>
        <v>679</v>
      </c>
      <c r="O55" s="50">
        <f t="shared" si="6"/>
        <v>8.6277110898489069E-4</v>
      </c>
      <c r="P55" s="81">
        <v>540</v>
      </c>
      <c r="Q55" s="82">
        <v>0.1011</v>
      </c>
      <c r="R55" s="81">
        <v>230</v>
      </c>
      <c r="S55" s="82">
        <v>0.2</v>
      </c>
      <c r="T55" s="81">
        <f t="shared" si="2"/>
        <v>770</v>
      </c>
      <c r="U55" s="83">
        <f t="shared" si="7"/>
        <v>9.9749589666460687E-4</v>
      </c>
      <c r="AG55" s="40"/>
      <c r="AH55" s="40"/>
      <c r="AI55" s="40"/>
      <c r="AJ55" s="40"/>
      <c r="AK55" s="40"/>
      <c r="AL55" s="40"/>
      <c r="AM55" s="40"/>
      <c r="AN55" s="40"/>
    </row>
    <row r="56" spans="2:40" x14ac:dyDescent="0.3">
      <c r="C56" s="41" t="s">
        <v>12</v>
      </c>
      <c r="D56" s="30">
        <v>23537</v>
      </c>
      <c r="E56" s="54">
        <f t="shared" si="3"/>
        <v>3.7104590268341051E-2</v>
      </c>
      <c r="F56" s="22">
        <v>10201</v>
      </c>
      <c r="G56" s="50">
        <f t="shared" si="4"/>
        <v>5.9101969872537657E-2</v>
      </c>
      <c r="H56" s="53">
        <f t="shared" si="0"/>
        <v>33738</v>
      </c>
      <c r="I56" s="50">
        <f t="shared" si="5"/>
        <v>4.1809696359837507E-2</v>
      </c>
      <c r="J56" s="30">
        <v>23556</v>
      </c>
      <c r="K56" s="52">
        <v>3.7</v>
      </c>
      <c r="L56" s="22">
        <v>8127</v>
      </c>
      <c r="M56" s="52">
        <v>5.4</v>
      </c>
      <c r="N56" s="53">
        <f t="shared" si="1"/>
        <v>31683</v>
      </c>
      <c r="O56" s="50">
        <f t="shared" si="6"/>
        <v>4.025799270392974E-2</v>
      </c>
      <c r="P56" s="81">
        <v>27772</v>
      </c>
      <c r="Q56" s="82">
        <v>4.4269999999999996</v>
      </c>
      <c r="R56" s="81">
        <v>8259</v>
      </c>
      <c r="S56" s="82">
        <v>5.7</v>
      </c>
      <c r="T56" s="81">
        <f t="shared" si="2"/>
        <v>36031</v>
      </c>
      <c r="U56" s="83">
        <f t="shared" si="7"/>
        <v>4.6676330717821367E-2</v>
      </c>
      <c r="AG56" s="40"/>
      <c r="AH56" s="40"/>
      <c r="AI56" s="40"/>
      <c r="AJ56" s="40"/>
      <c r="AK56" s="40"/>
      <c r="AL56" s="40"/>
      <c r="AM56" s="40"/>
      <c r="AN56" s="40"/>
    </row>
    <row r="57" spans="2:40" x14ac:dyDescent="0.3">
      <c r="C57" s="41" t="s">
        <v>9</v>
      </c>
      <c r="D57" s="51">
        <f t="shared" ref="D57:H57" si="8">SUM(D47:D56)</f>
        <v>389494</v>
      </c>
      <c r="E57" s="55">
        <f t="shared" si="3"/>
        <v>0.61401263041072485</v>
      </c>
      <c r="F57" s="53">
        <f t="shared" si="8"/>
        <v>117281</v>
      </c>
      <c r="G57" s="50">
        <f t="shared" si="4"/>
        <v>0.67949594438006955</v>
      </c>
      <c r="H57" s="53">
        <f t="shared" si="8"/>
        <v>506775</v>
      </c>
      <c r="I57" s="50">
        <f t="shared" si="5"/>
        <v>0.62801911413707556</v>
      </c>
      <c r="J57" s="51">
        <f>SUM(J47:J56)</f>
        <v>397240</v>
      </c>
      <c r="K57" s="56">
        <f>IFERROR((J57/J58)*100,0)</f>
        <v>62.286265317162282</v>
      </c>
      <c r="L57" s="53">
        <f>SUM(L47:L56)</f>
        <v>100375</v>
      </c>
      <c r="M57" s="56">
        <f>IFERROR((L57/L58)*100,0)</f>
        <v>67.260141790744726</v>
      </c>
      <c r="N57" s="53">
        <f>SUM(N47:N56)</f>
        <v>497615</v>
      </c>
      <c r="O57" s="50">
        <f t="shared" si="6"/>
        <v>0.6322943231185808</v>
      </c>
      <c r="P57" s="81">
        <f>SUM(P47:P56)</f>
        <v>395039</v>
      </c>
      <c r="Q57" s="82">
        <f>IFERROR((P57/P58)*100,0)</f>
        <v>62.967467363756633</v>
      </c>
      <c r="R57" s="81">
        <f>SUM(R47:R56)</f>
        <v>97367</v>
      </c>
      <c r="S57" s="82">
        <f>IFERROR((R57/R58)*100,0)</f>
        <v>67.352642100675837</v>
      </c>
      <c r="T57" s="81">
        <f t="shared" si="2"/>
        <v>492406</v>
      </c>
      <c r="U57" s="83">
        <f>+T57/$T$58</f>
        <v>0.6378869668740681</v>
      </c>
      <c r="AG57" s="40"/>
      <c r="AH57" s="40"/>
      <c r="AI57" s="40"/>
      <c r="AJ57" s="40"/>
      <c r="AK57" s="40"/>
      <c r="AL57" s="40"/>
      <c r="AM57" s="40"/>
      <c r="AN57" s="40"/>
    </row>
    <row r="58" spans="2:40" x14ac:dyDescent="0.3">
      <c r="C58" s="41" t="s">
        <v>7</v>
      </c>
      <c r="D58" s="30">
        <v>634342</v>
      </c>
      <c r="E58" s="54">
        <f t="shared" si="3"/>
        <v>1</v>
      </c>
      <c r="F58" s="22">
        <v>172600</v>
      </c>
      <c r="G58" s="50">
        <f t="shared" si="4"/>
        <v>1</v>
      </c>
      <c r="H58" s="53">
        <f>D58+F58</f>
        <v>806942</v>
      </c>
      <c r="I58" s="50">
        <f t="shared" si="5"/>
        <v>1</v>
      </c>
      <c r="J58" s="30">
        <v>637765</v>
      </c>
      <c r="K58" s="52"/>
      <c r="L58" s="22">
        <v>149234</v>
      </c>
      <c r="M58" s="52"/>
      <c r="N58" s="53">
        <f>J58+L58</f>
        <v>786999</v>
      </c>
      <c r="O58" s="50">
        <f t="shared" si="6"/>
        <v>1</v>
      </c>
      <c r="P58" s="81">
        <v>627370</v>
      </c>
      <c r="Q58" s="82"/>
      <c r="R58" s="81">
        <v>144563</v>
      </c>
      <c r="S58" s="82"/>
      <c r="T58" s="81">
        <f t="shared" si="2"/>
        <v>771933</v>
      </c>
      <c r="U58" s="83">
        <f t="shared" si="7"/>
        <v>1</v>
      </c>
      <c r="AG58" s="40"/>
      <c r="AH58" s="40"/>
      <c r="AI58" s="40"/>
      <c r="AJ58" s="40"/>
      <c r="AK58" s="40"/>
      <c r="AL58" s="40"/>
      <c r="AM58" s="40"/>
      <c r="AN58" s="40"/>
    </row>
    <row r="59" spans="2:40" x14ac:dyDescent="0.3">
      <c r="T59" s="57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</row>
    <row r="60" spans="2:40" x14ac:dyDescent="0.3">
      <c r="O60" s="11"/>
      <c r="P60" s="58"/>
      <c r="Q60" s="59"/>
      <c r="T60" s="57"/>
    </row>
    <row r="61" spans="2:40" x14ac:dyDescent="0.3">
      <c r="O61" s="11"/>
      <c r="P61" s="58"/>
      <c r="Q61" s="59"/>
      <c r="R61" s="60"/>
    </row>
    <row r="62" spans="2:40" x14ac:dyDescent="0.3">
      <c r="O62" s="11"/>
    </row>
    <row r="63" spans="2:40" x14ac:dyDescent="0.3">
      <c r="O63" s="11"/>
    </row>
    <row r="64" spans="2:40" x14ac:dyDescent="0.3">
      <c r="O64" s="11"/>
    </row>
    <row r="65" spans="3:15" x14ac:dyDescent="0.3">
      <c r="C65" s="115" t="s">
        <v>14</v>
      </c>
      <c r="G65" s="15"/>
      <c r="H65" s="15"/>
      <c r="I65" s="15"/>
      <c r="J65" s="15"/>
      <c r="O65" s="11"/>
    </row>
    <row r="66" spans="3:15" x14ac:dyDescent="0.3">
      <c r="D66" s="17">
        <v>2023</v>
      </c>
      <c r="E66" s="17">
        <v>2024</v>
      </c>
      <c r="F66" s="18">
        <v>2025</v>
      </c>
      <c r="G66" s="19"/>
      <c r="H66" s="19"/>
      <c r="O66" s="11"/>
    </row>
    <row r="67" spans="3:15" x14ac:dyDescent="0.3">
      <c r="C67" s="41" t="s">
        <v>157</v>
      </c>
      <c r="D67" s="30">
        <v>806942</v>
      </c>
      <c r="E67" s="30">
        <v>786999</v>
      </c>
      <c r="F67" s="70">
        <v>771993</v>
      </c>
      <c r="G67" s="44"/>
      <c r="H67" s="43"/>
      <c r="O67" s="11"/>
    </row>
    <row r="68" spans="3:15" x14ac:dyDescent="0.3">
      <c r="C68" s="25" t="s">
        <v>158</v>
      </c>
      <c r="D68" s="61">
        <v>0.628</v>
      </c>
      <c r="E68" s="61">
        <v>0.63200000000000001</v>
      </c>
      <c r="F68" s="80">
        <v>0.63790000000000002</v>
      </c>
      <c r="G68" s="44"/>
      <c r="H68" s="62"/>
      <c r="O68" s="11"/>
    </row>
    <row r="69" spans="3:15" x14ac:dyDescent="0.3">
      <c r="C69" s="25" t="s">
        <v>156</v>
      </c>
      <c r="D69" s="61">
        <v>0.372</v>
      </c>
      <c r="E69" s="61">
        <v>0.36799999999999999</v>
      </c>
      <c r="F69" s="80">
        <v>0.36209999999999998</v>
      </c>
      <c r="G69" s="44"/>
      <c r="H69" s="62"/>
      <c r="I69" s="15"/>
      <c r="J69" s="15"/>
      <c r="O69" s="11"/>
    </row>
    <row r="70" spans="3:15" x14ac:dyDescent="0.3">
      <c r="C70" s="25" t="s">
        <v>159</v>
      </c>
      <c r="D70" s="61">
        <v>1.0000000000000001E-5</v>
      </c>
      <c r="E70" s="61">
        <v>0</v>
      </c>
      <c r="F70" s="80">
        <v>0</v>
      </c>
      <c r="G70" s="44"/>
      <c r="H70" s="62"/>
      <c r="I70" s="15"/>
      <c r="J70" s="15"/>
      <c r="O70" s="11"/>
    </row>
    <row r="71" spans="3:15" x14ac:dyDescent="0.3">
      <c r="O71" s="11"/>
    </row>
    <row r="72" spans="3:15" x14ac:dyDescent="0.3">
      <c r="O72" s="11"/>
    </row>
    <row r="73" spans="3:15" x14ac:dyDescent="0.3">
      <c r="O73" s="11"/>
    </row>
    <row r="74" spans="3:15" x14ac:dyDescent="0.3">
      <c r="O74" s="11"/>
    </row>
    <row r="75" spans="3:15" x14ac:dyDescent="0.3">
      <c r="C75" s="115" t="s">
        <v>163</v>
      </c>
      <c r="F75" s="59"/>
      <c r="O75" s="11"/>
    </row>
    <row r="76" spans="3:15" x14ac:dyDescent="0.3">
      <c r="C76" s="15"/>
      <c r="D76" s="17">
        <v>2023</v>
      </c>
      <c r="E76" s="17">
        <v>2024</v>
      </c>
      <c r="F76" s="18">
        <v>2025</v>
      </c>
      <c r="G76" s="19"/>
      <c r="H76" s="19"/>
      <c r="O76" s="11"/>
    </row>
    <row r="77" spans="3:15" x14ac:dyDescent="0.3">
      <c r="C77" s="41" t="s">
        <v>161</v>
      </c>
      <c r="D77" s="30">
        <v>1081059</v>
      </c>
      <c r="E77" s="30">
        <v>1233359</v>
      </c>
      <c r="F77" s="23">
        <f>+F78+F79+F80+F81</f>
        <v>1365863.682</v>
      </c>
      <c r="G77" s="42"/>
      <c r="H77" s="43"/>
      <c r="O77" s="11"/>
    </row>
    <row r="78" spans="3:15" x14ac:dyDescent="0.3">
      <c r="C78" s="25" t="s">
        <v>162</v>
      </c>
      <c r="D78" s="22">
        <v>589803</v>
      </c>
      <c r="E78" s="22">
        <v>627588</v>
      </c>
      <c r="F78" s="23">
        <v>796675</v>
      </c>
      <c r="G78" s="44"/>
      <c r="H78" s="20"/>
      <c r="O78" s="11"/>
    </row>
    <row r="79" spans="3:15" x14ac:dyDescent="0.3">
      <c r="C79" s="25" t="s">
        <v>160</v>
      </c>
      <c r="D79" s="22">
        <v>491256</v>
      </c>
      <c r="E79" s="22">
        <v>605771</v>
      </c>
      <c r="F79" s="23">
        <v>448508.68199999997</v>
      </c>
      <c r="G79" s="44"/>
      <c r="H79" s="43"/>
      <c r="O79" s="11"/>
    </row>
    <row r="80" spans="3:15" x14ac:dyDescent="0.3">
      <c r="C80" s="25" t="s">
        <v>240</v>
      </c>
      <c r="D80" s="64" t="s">
        <v>226</v>
      </c>
      <c r="E80" s="64" t="s">
        <v>226</v>
      </c>
      <c r="F80" s="23">
        <v>79383</v>
      </c>
      <c r="G80" s="44"/>
      <c r="H80" s="20"/>
      <c r="O80" s="11"/>
    </row>
    <row r="81" spans="3:15" x14ac:dyDescent="0.3">
      <c r="C81" s="25" t="s">
        <v>239</v>
      </c>
      <c r="D81" s="64" t="s">
        <v>226</v>
      </c>
      <c r="E81" s="64" t="s">
        <v>226</v>
      </c>
      <c r="F81" s="23">
        <v>41297</v>
      </c>
      <c r="G81" s="44"/>
      <c r="H81" s="20"/>
      <c r="O81" s="11"/>
    </row>
    <row r="82" spans="3:15" x14ac:dyDescent="0.3">
      <c r="C82" s="15"/>
      <c r="F82" s="59"/>
      <c r="O82" s="11"/>
    </row>
    <row r="83" spans="3:15" x14ac:dyDescent="0.3">
      <c r="C83" s="115" t="s">
        <v>241</v>
      </c>
      <c r="K83" s="40"/>
      <c r="L83" s="40"/>
      <c r="M83" s="40"/>
      <c r="O83" s="11"/>
    </row>
    <row r="84" spans="3:15" x14ac:dyDescent="0.3">
      <c r="C84" s="15"/>
      <c r="D84" s="17">
        <v>2023</v>
      </c>
      <c r="E84" s="17">
        <v>2024</v>
      </c>
      <c r="F84" s="18">
        <v>2025</v>
      </c>
      <c r="G84" s="19"/>
      <c r="H84" s="19"/>
      <c r="K84" s="40"/>
      <c r="L84" s="40"/>
      <c r="M84" s="40"/>
      <c r="O84" s="11"/>
    </row>
    <row r="85" spans="3:15" x14ac:dyDescent="0.3">
      <c r="C85" s="41" t="s">
        <v>174</v>
      </c>
      <c r="D85" s="30">
        <v>191835</v>
      </c>
      <c r="E85" s="30">
        <v>224530</v>
      </c>
      <c r="F85" s="70">
        <f>+SUM(F86:F89)</f>
        <v>225130.17</v>
      </c>
      <c r="G85" s="44"/>
      <c r="H85" s="43"/>
      <c r="K85" s="40"/>
      <c r="L85" s="40"/>
      <c r="M85" s="40"/>
      <c r="O85" s="11"/>
    </row>
    <row r="86" spans="3:15" x14ac:dyDescent="0.3">
      <c r="C86" s="41" t="s">
        <v>175</v>
      </c>
      <c r="D86" s="30">
        <v>184867.35500000001</v>
      </c>
      <c r="E86" s="30">
        <v>199681.63</v>
      </c>
      <c r="F86" s="79">
        <v>194934</v>
      </c>
      <c r="G86" s="44"/>
      <c r="H86" s="62"/>
      <c r="K86" s="40"/>
      <c r="L86" s="40"/>
      <c r="M86" s="40"/>
      <c r="O86" s="11"/>
    </row>
    <row r="87" spans="3:15" x14ac:dyDescent="0.3">
      <c r="C87" s="41" t="s">
        <v>176</v>
      </c>
      <c r="D87" s="30">
        <v>6411.18</v>
      </c>
      <c r="E87" s="30">
        <v>12254</v>
      </c>
      <c r="F87" s="79">
        <v>18705</v>
      </c>
      <c r="G87" s="44"/>
      <c r="H87" s="62"/>
      <c r="K87" s="40"/>
      <c r="L87" s="40"/>
      <c r="M87" s="40"/>
      <c r="O87" s="11"/>
    </row>
    <row r="88" spans="3:15" x14ac:dyDescent="0.3">
      <c r="C88" s="41" t="s">
        <v>177</v>
      </c>
      <c r="D88" s="30">
        <v>5203.71</v>
      </c>
      <c r="E88" s="30">
        <v>5908.67</v>
      </c>
      <c r="F88" s="79">
        <v>7282.17</v>
      </c>
      <c r="G88" s="44"/>
      <c r="H88" s="62"/>
      <c r="K88" s="40"/>
      <c r="L88" s="40"/>
      <c r="M88" s="40"/>
      <c r="O88" s="11"/>
    </row>
    <row r="89" spans="3:15" x14ac:dyDescent="0.3">
      <c r="C89" s="41" t="s">
        <v>178</v>
      </c>
      <c r="D89" s="30">
        <v>2984</v>
      </c>
      <c r="E89" s="30">
        <v>4155.8980000000001</v>
      </c>
      <c r="F89" s="79">
        <v>4209</v>
      </c>
      <c r="G89" s="44"/>
      <c r="H89" s="62"/>
      <c r="K89" s="40"/>
      <c r="L89" s="40"/>
      <c r="M89" s="40"/>
      <c r="O89" s="11"/>
    </row>
    <row r="92" spans="3:15" x14ac:dyDescent="0.3">
      <c r="C92" s="13" t="s">
        <v>192</v>
      </c>
      <c r="G92" s="59"/>
    </row>
    <row r="93" spans="3:15" x14ac:dyDescent="0.3">
      <c r="C93" s="15"/>
      <c r="D93" s="17">
        <v>2023</v>
      </c>
      <c r="E93" s="17">
        <v>2024</v>
      </c>
      <c r="F93" s="18">
        <v>2025</v>
      </c>
      <c r="G93" s="19"/>
      <c r="H93" s="19"/>
    </row>
    <row r="94" spans="3:15" ht="12.5" customHeight="1" x14ac:dyDescent="0.3">
      <c r="C94" s="41" t="s">
        <v>164</v>
      </c>
      <c r="D94" s="72">
        <f>+D95+D100</f>
        <v>2659</v>
      </c>
      <c r="E94" s="72">
        <f>+E95+E100</f>
        <v>2266</v>
      </c>
      <c r="F94" s="73">
        <f>+F95+F100</f>
        <v>2546.1</v>
      </c>
      <c r="G94" s="44"/>
      <c r="H94" s="24"/>
    </row>
    <row r="95" spans="3:15" ht="12.5" customHeight="1" x14ac:dyDescent="0.3">
      <c r="C95" s="41" t="s">
        <v>165</v>
      </c>
      <c r="D95" s="74">
        <v>1740</v>
      </c>
      <c r="E95" s="74">
        <v>1258</v>
      </c>
      <c r="F95" s="75">
        <v>1406</v>
      </c>
      <c r="G95" s="44"/>
      <c r="H95" s="24"/>
      <c r="I95" s="59"/>
    </row>
    <row r="96" spans="3:15" ht="12.5" customHeight="1" x14ac:dyDescent="0.3">
      <c r="C96" s="25" t="s">
        <v>166</v>
      </c>
      <c r="D96" s="74">
        <v>11</v>
      </c>
      <c r="E96" s="76">
        <v>18.62</v>
      </c>
      <c r="F96" s="77">
        <v>8.4190000000000005</v>
      </c>
      <c r="G96" s="44"/>
      <c r="H96" s="63"/>
    </row>
    <row r="97" spans="3:9" ht="12.5" customHeight="1" x14ac:dyDescent="0.3">
      <c r="C97" s="25" t="s">
        <v>167</v>
      </c>
      <c r="D97" s="74">
        <v>194</v>
      </c>
      <c r="E97" s="74">
        <v>209</v>
      </c>
      <c r="F97" s="73">
        <v>248.1</v>
      </c>
      <c r="G97" s="44"/>
      <c r="H97" s="63"/>
    </row>
    <row r="98" spans="3:9" ht="12.5" customHeight="1" x14ac:dyDescent="0.3">
      <c r="C98" s="25" t="s">
        <v>168</v>
      </c>
      <c r="D98" s="74">
        <v>344</v>
      </c>
      <c r="E98" s="74">
        <v>359</v>
      </c>
      <c r="F98" s="73">
        <v>381.4</v>
      </c>
      <c r="G98" s="44"/>
      <c r="H98" s="24"/>
    </row>
    <row r="99" spans="3:9" ht="12.5" customHeight="1" x14ac:dyDescent="0.3">
      <c r="C99" s="25" t="s">
        <v>169</v>
      </c>
      <c r="D99" s="74" t="s">
        <v>226</v>
      </c>
      <c r="E99" s="78">
        <v>690</v>
      </c>
      <c r="F99" s="75">
        <v>768.7</v>
      </c>
      <c r="G99" s="44"/>
      <c r="H99" s="63"/>
      <c r="I99" s="59"/>
    </row>
    <row r="100" spans="3:9" ht="12.5" customHeight="1" x14ac:dyDescent="0.3">
      <c r="C100" s="41" t="s">
        <v>170</v>
      </c>
      <c r="D100" s="74">
        <v>919</v>
      </c>
      <c r="E100" s="74">
        <v>1008</v>
      </c>
      <c r="F100" s="75">
        <v>1140.0999999999999</v>
      </c>
      <c r="G100" s="44"/>
      <c r="H100" s="63"/>
      <c r="I100" s="59"/>
    </row>
    <row r="101" spans="3:9" ht="12.5" customHeight="1" x14ac:dyDescent="0.3">
      <c r="C101" s="25" t="s">
        <v>171</v>
      </c>
      <c r="D101" s="74">
        <v>8.6790000000000003</v>
      </c>
      <c r="E101" s="74">
        <v>8.8420000000000005</v>
      </c>
      <c r="F101" s="75">
        <v>8.4</v>
      </c>
      <c r="G101" s="44"/>
      <c r="H101" s="24"/>
    </row>
    <row r="102" spans="3:9" ht="12.5" customHeight="1" x14ac:dyDescent="0.3">
      <c r="C102" s="25" t="s">
        <v>167</v>
      </c>
      <c r="D102" s="78">
        <v>205</v>
      </c>
      <c r="E102" s="74">
        <v>193</v>
      </c>
      <c r="F102" s="75">
        <v>255.9</v>
      </c>
      <c r="G102" s="44"/>
      <c r="H102" s="63"/>
    </row>
    <row r="103" spans="3:9" ht="12.5" customHeight="1" x14ac:dyDescent="0.3">
      <c r="C103" s="25" t="s">
        <v>172</v>
      </c>
      <c r="D103" s="74" t="s">
        <v>226</v>
      </c>
      <c r="E103" s="74">
        <v>278</v>
      </c>
      <c r="F103" s="75">
        <v>332.8</v>
      </c>
      <c r="G103" s="44"/>
      <c r="H103" s="63"/>
    </row>
    <row r="104" spans="3:9" x14ac:dyDescent="0.3">
      <c r="C104" s="25" t="s">
        <v>173</v>
      </c>
      <c r="D104" s="78">
        <v>34</v>
      </c>
      <c r="E104" s="78">
        <v>27</v>
      </c>
      <c r="F104" s="75">
        <v>16.5</v>
      </c>
      <c r="G104" s="44"/>
      <c r="H104" s="24"/>
    </row>
    <row r="105" spans="3:9" x14ac:dyDescent="0.3">
      <c r="C105" s="25" t="s">
        <v>168</v>
      </c>
      <c r="D105" s="74">
        <v>435</v>
      </c>
      <c r="E105" s="74">
        <v>501</v>
      </c>
      <c r="F105" s="75">
        <v>526.5</v>
      </c>
      <c r="G105" s="44"/>
      <c r="H105" s="24"/>
    </row>
    <row r="106" spans="3:9" x14ac:dyDescent="0.3">
      <c r="C106" s="41" t="s">
        <v>179</v>
      </c>
      <c r="D106" s="74">
        <v>344</v>
      </c>
      <c r="E106" s="74">
        <v>359</v>
      </c>
      <c r="F106" s="75">
        <v>381</v>
      </c>
      <c r="G106" s="44"/>
      <c r="H106" s="24"/>
    </row>
    <row r="107" spans="3:9" x14ac:dyDescent="0.3">
      <c r="C107" s="25" t="s">
        <v>180</v>
      </c>
      <c r="D107" s="65">
        <f>IFERROR(D106/D95, "")</f>
        <v>0.19770114942528735</v>
      </c>
      <c r="E107" s="65">
        <f>IFERROR(E106/E95, "")</f>
        <v>0.28537360890302066</v>
      </c>
      <c r="F107" s="71">
        <f>IFERROR(F106/F95, "")</f>
        <v>0.27098150782361308</v>
      </c>
      <c r="G107" s="44"/>
      <c r="H107" s="24"/>
    </row>
    <row r="108" spans="3:9" x14ac:dyDescent="0.3">
      <c r="C108" s="41" t="s">
        <v>181</v>
      </c>
      <c r="D108" s="74">
        <v>435</v>
      </c>
      <c r="E108" s="74">
        <v>501</v>
      </c>
      <c r="F108" s="75">
        <v>526.5</v>
      </c>
      <c r="G108" s="44"/>
      <c r="H108" s="24"/>
    </row>
    <row r="109" spans="3:9" x14ac:dyDescent="0.3">
      <c r="C109" s="25" t="s">
        <v>182</v>
      </c>
      <c r="D109" s="65">
        <f>IFERROR(D108/D100, "")</f>
        <v>0.47334058759521219</v>
      </c>
      <c r="E109" s="65">
        <f>IFERROR(E108/E100, "")</f>
        <v>0.49702380952380953</v>
      </c>
      <c r="F109" s="71">
        <f>IFERROR(F108/F100, "")</f>
        <v>0.46180159635119727</v>
      </c>
      <c r="G109" s="44"/>
      <c r="H109" s="20"/>
    </row>
    <row r="112" spans="3:9" x14ac:dyDescent="0.3">
      <c r="C112" s="115" t="s">
        <v>242</v>
      </c>
      <c r="F112" s="97"/>
      <c r="G112" s="97"/>
      <c r="H112" s="97"/>
      <c r="I112" s="97"/>
    </row>
    <row r="113" spans="3:12" x14ac:dyDescent="0.3">
      <c r="C113" s="15"/>
      <c r="D113" s="17">
        <v>2024</v>
      </c>
      <c r="E113" s="18">
        <v>2025</v>
      </c>
      <c r="F113" s="119"/>
      <c r="G113" s="119"/>
      <c r="H113" s="119"/>
      <c r="I113" s="119"/>
      <c r="J113" s="19"/>
      <c r="K113" s="19"/>
      <c r="L113" s="19"/>
    </row>
    <row r="114" spans="3:12" x14ac:dyDescent="0.3">
      <c r="C114" s="41" t="s">
        <v>144</v>
      </c>
      <c r="D114" s="22">
        <v>398.822</v>
      </c>
      <c r="E114" s="23">
        <v>416.279</v>
      </c>
      <c r="F114" s="122"/>
      <c r="G114" s="123"/>
      <c r="H114" s="120"/>
      <c r="I114" s="121"/>
      <c r="J114" s="85"/>
      <c r="K114" s="20"/>
      <c r="L114" s="85"/>
    </row>
    <row r="115" spans="3:12" x14ac:dyDescent="0.3">
      <c r="C115" s="41" t="s">
        <v>238</v>
      </c>
      <c r="D115" s="22">
        <v>528.39134000000001</v>
      </c>
      <c r="E115" s="23">
        <v>541.57500000000005</v>
      </c>
      <c r="F115" s="122"/>
      <c r="G115" s="123"/>
      <c r="H115" s="120"/>
      <c r="I115" s="121"/>
      <c r="J115" s="85"/>
      <c r="K115" s="20"/>
      <c r="L115" s="85"/>
    </row>
    <row r="116" spans="3:12" x14ac:dyDescent="0.3">
      <c r="C116" s="41" t="s">
        <v>145</v>
      </c>
      <c r="D116" s="22">
        <v>23.300699999999999</v>
      </c>
      <c r="E116" s="23">
        <v>19.795000000000002</v>
      </c>
      <c r="F116" s="122"/>
      <c r="G116" s="123"/>
      <c r="H116" s="120"/>
      <c r="I116" s="121"/>
      <c r="J116" s="85"/>
      <c r="K116" s="20"/>
      <c r="L116" s="85"/>
    </row>
    <row r="117" spans="3:12" x14ac:dyDescent="0.3">
      <c r="C117" s="41" t="s">
        <v>146</v>
      </c>
      <c r="D117" s="22">
        <v>369.44099999999997</v>
      </c>
      <c r="E117" s="23">
        <v>397.74700000000001</v>
      </c>
      <c r="F117" s="122"/>
      <c r="G117" s="123"/>
      <c r="H117" s="120"/>
      <c r="I117" s="121"/>
      <c r="J117" s="85"/>
      <c r="K117" s="20"/>
      <c r="L117" s="85"/>
    </row>
    <row r="118" spans="3:12" hidden="1" x14ac:dyDescent="0.3">
      <c r="E118" s="59">
        <f>+SUM(E114:E117)</f>
        <v>1375.396</v>
      </c>
      <c r="F118" s="60">
        <f t="shared" ref="F118" si="9">+E118/$E$118</f>
        <v>1</v>
      </c>
      <c r="G118" s="59">
        <f>+SUM(G114:G117)</f>
        <v>0</v>
      </c>
      <c r="H118" s="60" t="e">
        <f>+G118/$G$118</f>
        <v>#DIV/0!</v>
      </c>
    </row>
    <row r="119" spans="3:12" x14ac:dyDescent="0.3">
      <c r="E119" s="59"/>
      <c r="F119" s="60"/>
      <c r="G119" s="59"/>
      <c r="H119" s="60"/>
    </row>
    <row r="120" spans="3:12" x14ac:dyDescent="0.3">
      <c r="C120" s="13" t="s">
        <v>183</v>
      </c>
    </row>
    <row r="121" spans="3:12" x14ac:dyDescent="0.3">
      <c r="C121" s="15"/>
      <c r="D121" s="17">
        <v>2023</v>
      </c>
      <c r="E121" s="17">
        <v>2024</v>
      </c>
      <c r="F121" s="18">
        <v>2025</v>
      </c>
      <c r="G121" s="19"/>
      <c r="H121" s="19"/>
    </row>
    <row r="122" spans="3:12" x14ac:dyDescent="0.3">
      <c r="C122" s="41" t="s">
        <v>184</v>
      </c>
      <c r="D122" s="74">
        <v>316</v>
      </c>
      <c r="E122" s="74">
        <v>266</v>
      </c>
      <c r="F122" s="75">
        <v>342</v>
      </c>
      <c r="G122" s="44"/>
      <c r="H122" s="66"/>
    </row>
    <row r="123" spans="3:12" x14ac:dyDescent="0.3">
      <c r="C123" s="41" t="s">
        <v>185</v>
      </c>
      <c r="D123" s="74">
        <v>10</v>
      </c>
      <c r="E123" s="74">
        <v>11</v>
      </c>
      <c r="F123" s="75">
        <v>12</v>
      </c>
      <c r="G123" s="44"/>
      <c r="H123" s="67"/>
    </row>
    <row r="124" spans="3:12" x14ac:dyDescent="0.3">
      <c r="C124" s="41" t="s">
        <v>186</v>
      </c>
      <c r="D124" s="84">
        <v>0.2</v>
      </c>
      <c r="E124" s="84">
        <v>0.69</v>
      </c>
      <c r="F124" s="86">
        <v>1.8</v>
      </c>
      <c r="G124" s="44"/>
      <c r="H124" s="66"/>
    </row>
    <row r="125" spans="3:12" x14ac:dyDescent="0.3">
      <c r="C125" s="41" t="s">
        <v>187</v>
      </c>
      <c r="D125" s="74">
        <v>905386</v>
      </c>
      <c r="E125" s="74">
        <v>770386</v>
      </c>
      <c r="F125" s="75">
        <v>943362</v>
      </c>
      <c r="G125" s="44"/>
      <c r="H125" s="66"/>
    </row>
    <row r="126" spans="3:12" x14ac:dyDescent="0.3">
      <c r="C126" s="41" t="s">
        <v>188</v>
      </c>
      <c r="D126" s="74">
        <v>48186.3</v>
      </c>
      <c r="E126" s="74">
        <v>43501</v>
      </c>
      <c r="F126" s="75">
        <v>39932</v>
      </c>
      <c r="G126" s="44"/>
      <c r="H126" s="67"/>
    </row>
    <row r="127" spans="3:12" x14ac:dyDescent="0.3">
      <c r="C127" s="41" t="s">
        <v>232</v>
      </c>
      <c r="D127" s="74" t="s">
        <v>226</v>
      </c>
      <c r="E127" s="74" t="s">
        <v>226</v>
      </c>
      <c r="F127" s="75">
        <v>2160.1999999999998</v>
      </c>
      <c r="G127" s="44"/>
      <c r="H127" s="66"/>
    </row>
    <row r="128" spans="3:12" x14ac:dyDescent="0.3">
      <c r="C128" s="41" t="s">
        <v>189</v>
      </c>
      <c r="D128" s="74">
        <f>+SUM(D129:D133)</f>
        <v>565682</v>
      </c>
      <c r="E128" s="74">
        <f>+SUM(E129:E133)</f>
        <v>561218</v>
      </c>
      <c r="F128" s="75">
        <f>+SUM(F129:F133)</f>
        <v>956352</v>
      </c>
      <c r="G128" s="44"/>
      <c r="H128" s="67"/>
    </row>
    <row r="129" spans="3:8" x14ac:dyDescent="0.3">
      <c r="C129" s="41" t="s">
        <v>231</v>
      </c>
      <c r="D129" s="74" t="s">
        <v>226</v>
      </c>
      <c r="E129" s="74">
        <v>9506</v>
      </c>
      <c r="F129" s="75">
        <v>3559</v>
      </c>
      <c r="G129" s="44"/>
      <c r="H129" s="67"/>
    </row>
    <row r="130" spans="3:8" x14ac:dyDescent="0.3">
      <c r="C130" s="41" t="s">
        <v>230</v>
      </c>
      <c r="D130" s="74" t="s">
        <v>226</v>
      </c>
      <c r="E130" s="74" t="s">
        <v>226</v>
      </c>
      <c r="F130" s="75">
        <v>30611</v>
      </c>
      <c r="G130" s="44"/>
      <c r="H130" s="66"/>
    </row>
    <row r="131" spans="3:8" x14ac:dyDescent="0.3">
      <c r="C131" s="41" t="s">
        <v>190</v>
      </c>
      <c r="D131" s="74">
        <v>30088</v>
      </c>
      <c r="E131" s="74">
        <v>30495</v>
      </c>
      <c r="F131" s="75">
        <v>14177</v>
      </c>
      <c r="G131" s="44"/>
      <c r="H131" s="66"/>
    </row>
    <row r="132" spans="3:8" x14ac:dyDescent="0.3">
      <c r="C132" s="41" t="s">
        <v>191</v>
      </c>
      <c r="D132" s="74">
        <v>535594</v>
      </c>
      <c r="E132" s="74">
        <v>521217</v>
      </c>
      <c r="F132" s="75">
        <v>550369</v>
      </c>
      <c r="G132" s="44"/>
      <c r="H132" s="66"/>
    </row>
    <row r="133" spans="3:8" x14ac:dyDescent="0.3">
      <c r="C133" s="41" t="s">
        <v>207</v>
      </c>
      <c r="D133" s="74" t="s">
        <v>226</v>
      </c>
      <c r="E133" s="74" t="s">
        <v>226</v>
      </c>
      <c r="F133" s="75">
        <v>357636</v>
      </c>
      <c r="G133" s="44"/>
      <c r="H133" s="66"/>
    </row>
    <row r="134" spans="3:8" x14ac:dyDescent="0.3">
      <c r="C134" s="41" t="s">
        <v>235</v>
      </c>
      <c r="D134" s="74" t="s">
        <v>226</v>
      </c>
      <c r="E134" s="74">
        <v>110.2</v>
      </c>
      <c r="F134" s="75">
        <v>45.3</v>
      </c>
      <c r="G134" s="44"/>
      <c r="H134" s="66"/>
    </row>
    <row r="135" spans="3:8" x14ac:dyDescent="0.3">
      <c r="C135" s="41" t="s">
        <v>236</v>
      </c>
      <c r="D135" s="74" t="s">
        <v>226</v>
      </c>
      <c r="E135" s="74">
        <v>128530</v>
      </c>
      <c r="F135" s="75">
        <v>106173</v>
      </c>
      <c r="G135" s="44"/>
      <c r="H135" s="66"/>
    </row>
    <row r="139" spans="3:8" x14ac:dyDescent="0.3">
      <c r="C139" s="47" t="s">
        <v>152</v>
      </c>
    </row>
    <row r="140" spans="3:8" x14ac:dyDescent="0.3">
      <c r="C140" s="15"/>
      <c r="D140" s="17">
        <v>2024</v>
      </c>
      <c r="E140" s="18">
        <v>2025</v>
      </c>
      <c r="F140" s="19"/>
      <c r="G140" s="19"/>
      <c r="H140" s="19"/>
    </row>
    <row r="141" spans="3:8" x14ac:dyDescent="0.3">
      <c r="C141" s="41" t="s">
        <v>148</v>
      </c>
      <c r="D141" s="22">
        <v>0</v>
      </c>
      <c r="E141" s="23">
        <v>2</v>
      </c>
      <c r="F141" s="20"/>
      <c r="G141" s="20"/>
      <c r="H141" s="68"/>
    </row>
    <row r="142" spans="3:8" x14ac:dyDescent="0.3">
      <c r="C142" s="41" t="s">
        <v>147</v>
      </c>
      <c r="D142" s="22">
        <v>4</v>
      </c>
      <c r="E142" s="23">
        <v>6</v>
      </c>
      <c r="F142" s="20"/>
      <c r="G142" s="20"/>
      <c r="H142" s="68"/>
    </row>
    <row r="143" spans="3:8" x14ac:dyDescent="0.3">
      <c r="C143" s="41" t="s">
        <v>149</v>
      </c>
      <c r="D143" s="22">
        <v>0.05</v>
      </c>
      <c r="E143" s="23">
        <v>209</v>
      </c>
      <c r="F143" s="20"/>
      <c r="G143" s="20"/>
      <c r="H143" s="69"/>
    </row>
    <row r="144" spans="3:8" x14ac:dyDescent="0.3">
      <c r="C144" s="25" t="s">
        <v>150</v>
      </c>
      <c r="D144" s="22">
        <v>0</v>
      </c>
      <c r="E144" s="23">
        <v>0.16</v>
      </c>
      <c r="F144" s="20"/>
      <c r="G144" s="20"/>
      <c r="H144" s="69"/>
    </row>
    <row r="145" spans="3:12" x14ac:dyDescent="0.3">
      <c r="C145" s="25" t="s">
        <v>151</v>
      </c>
      <c r="D145" s="22">
        <v>0.05</v>
      </c>
      <c r="E145" s="23">
        <v>208.75</v>
      </c>
      <c r="F145" s="20"/>
      <c r="G145" s="20"/>
      <c r="H145" s="68"/>
    </row>
    <row r="150" spans="3:12" x14ac:dyDescent="0.3"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</row>
    <row r="151" spans="3:12" x14ac:dyDescent="0.3">
      <c r="C151" s="117" t="s">
        <v>246</v>
      </c>
    </row>
  </sheetData>
  <mergeCells count="12">
    <mergeCell ref="H45:I45"/>
    <mergeCell ref="D44:I44"/>
    <mergeCell ref="T45:U45"/>
    <mergeCell ref="N45:O45"/>
    <mergeCell ref="J44:O44"/>
    <mergeCell ref="P44:U44"/>
    <mergeCell ref="D45:E45"/>
    <mergeCell ref="F45:G45"/>
    <mergeCell ref="J45:K45"/>
    <mergeCell ref="L45:M45"/>
    <mergeCell ref="P45:Q45"/>
    <mergeCell ref="R45:S45"/>
  </mergeCells>
  <pageMargins left="0.7" right="0.7" top="0.75" bottom="0.75" header="0.3" footer="0.3"/>
  <pageSetup paperSize="9" orientation="portrait" r:id="rId1"/>
  <customProperties>
    <customPr name="layoutContexts" r:id="rId2"/>
    <customPr name="TGK_LAUNCHED_SHEET" r:id="rId3"/>
    <customPr name="TGK_ORIGINAL_TEMPLATE_SHEET" r:id="rId4"/>
    <customPr name="TGK_RL_ITEM_ID" r:id="rId5"/>
    <customPr name="TGK_SHEET_ID" r:id="rId6"/>
    <customPr name="TGK_SHEET_POSITION" r:id="rId7"/>
  </customProperties>
  <drawing r:id="rId8"/>
  <legacy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6FBB-9DAA-48A7-8CE6-D28603EA8B1A}">
  <dimension ref="B4:T122"/>
  <sheetViews>
    <sheetView showGridLines="0" topLeftCell="B1" zoomScale="70" zoomScaleNormal="70" workbookViewId="0">
      <selection activeCell="B14" sqref="B14"/>
    </sheetView>
  </sheetViews>
  <sheetFormatPr defaultRowHeight="14" x14ac:dyDescent="0.3"/>
  <cols>
    <col min="1" max="1" width="2.7265625" style="10" customWidth="1"/>
    <col min="2" max="2" width="15.36328125" style="10" customWidth="1"/>
    <col min="3" max="3" width="45" style="129" customWidth="1"/>
    <col min="4" max="6" width="14.7265625" style="10" customWidth="1"/>
    <col min="7" max="20" width="15.7265625" style="10" customWidth="1"/>
    <col min="21" max="21" width="100.7265625" style="10" customWidth="1"/>
    <col min="22" max="16384" width="8.7265625" style="10"/>
  </cols>
  <sheetData>
    <row r="4" spans="2:20" x14ac:dyDescent="0.3">
      <c r="B4" s="12"/>
      <c r="C4" s="125" t="s">
        <v>25</v>
      </c>
      <c r="T4" s="11"/>
    </row>
    <row r="5" spans="2:20" x14ac:dyDescent="0.3">
      <c r="C5" s="126"/>
      <c r="D5" s="14"/>
      <c r="E5" s="14"/>
      <c r="F5" s="14"/>
      <c r="T5" s="11"/>
    </row>
    <row r="6" spans="2:20" x14ac:dyDescent="0.3">
      <c r="C6" s="127"/>
      <c r="D6" s="15"/>
      <c r="G6" s="15"/>
    </row>
    <row r="7" spans="2:20" x14ac:dyDescent="0.3">
      <c r="C7" s="125" t="s">
        <v>30</v>
      </c>
      <c r="D7" s="15"/>
      <c r="G7" s="15"/>
    </row>
    <row r="8" spans="2:20" x14ac:dyDescent="0.3">
      <c r="C8" s="128"/>
      <c r="D8" s="17">
        <v>2023</v>
      </c>
      <c r="E8" s="17">
        <v>2024</v>
      </c>
      <c r="F8" s="17">
        <v>2025</v>
      </c>
      <c r="G8" s="15"/>
    </row>
    <row r="9" spans="2:20" x14ac:dyDescent="0.3">
      <c r="C9" s="130" t="s">
        <v>26</v>
      </c>
      <c r="D9" s="74">
        <v>6838</v>
      </c>
      <c r="E9" s="74">
        <v>7210</v>
      </c>
      <c r="F9" s="81">
        <v>7598</v>
      </c>
    </row>
    <row r="10" spans="2:20" ht="14" customHeight="1" x14ac:dyDescent="0.3">
      <c r="C10" s="131" t="s">
        <v>247</v>
      </c>
      <c r="D10" s="124" t="s">
        <v>226</v>
      </c>
      <c r="E10" s="124" t="s">
        <v>226</v>
      </c>
      <c r="F10" s="81">
        <v>7339</v>
      </c>
    </row>
    <row r="11" spans="2:20" x14ac:dyDescent="0.3">
      <c r="C11" s="131" t="s">
        <v>20</v>
      </c>
      <c r="D11" s="74">
        <v>4806</v>
      </c>
      <c r="E11" s="74">
        <v>5031</v>
      </c>
      <c r="F11" s="81">
        <v>5296</v>
      </c>
    </row>
    <row r="12" spans="2:20" x14ac:dyDescent="0.3">
      <c r="C12" s="131" t="s">
        <v>21</v>
      </c>
      <c r="D12" s="74">
        <v>768</v>
      </c>
      <c r="E12" s="74">
        <v>856</v>
      </c>
      <c r="F12" s="81">
        <v>927</v>
      </c>
    </row>
    <row r="13" spans="2:20" ht="15" customHeight="1" x14ac:dyDescent="0.3">
      <c r="C13" s="130" t="s">
        <v>27</v>
      </c>
      <c r="D13" s="107"/>
      <c r="E13" s="107"/>
      <c r="F13" s="108"/>
    </row>
    <row r="14" spans="2:20" x14ac:dyDescent="0.3">
      <c r="C14" s="130" t="s">
        <v>15</v>
      </c>
      <c r="D14" s="78">
        <f>D15+D16</f>
        <v>116</v>
      </c>
      <c r="E14" s="78">
        <f>E15+E16</f>
        <v>130</v>
      </c>
      <c r="F14" s="81">
        <f>F15+F16</f>
        <v>131</v>
      </c>
    </row>
    <row r="15" spans="2:20" hidden="1" x14ac:dyDescent="0.3">
      <c r="C15" s="131" t="s">
        <v>16</v>
      </c>
      <c r="D15" s="74">
        <v>91</v>
      </c>
      <c r="E15" s="74">
        <v>96</v>
      </c>
      <c r="F15" s="81">
        <v>98</v>
      </c>
    </row>
    <row r="16" spans="2:20" x14ac:dyDescent="0.3">
      <c r="C16" s="131" t="s">
        <v>24</v>
      </c>
      <c r="D16" s="74">
        <v>25</v>
      </c>
      <c r="E16" s="74">
        <v>34</v>
      </c>
      <c r="F16" s="81">
        <v>33</v>
      </c>
    </row>
    <row r="17" spans="3:8" x14ac:dyDescent="0.3">
      <c r="C17" s="130" t="s">
        <v>17</v>
      </c>
      <c r="D17" s="78">
        <f>D18+D19</f>
        <v>541</v>
      </c>
      <c r="E17" s="78">
        <f>E18+E19</f>
        <v>585</v>
      </c>
      <c r="F17" s="81">
        <f>F18+F19</f>
        <v>609</v>
      </c>
    </row>
    <row r="18" spans="3:8" hidden="1" x14ac:dyDescent="0.3">
      <c r="C18" s="131" t="s">
        <v>16</v>
      </c>
      <c r="D18" s="74">
        <v>372</v>
      </c>
      <c r="E18" s="74">
        <v>396</v>
      </c>
      <c r="F18" s="81">
        <v>410</v>
      </c>
    </row>
    <row r="19" spans="3:8" x14ac:dyDescent="0.3">
      <c r="C19" s="131" t="s">
        <v>24</v>
      </c>
      <c r="D19" s="74">
        <v>169</v>
      </c>
      <c r="E19" s="74">
        <v>189</v>
      </c>
      <c r="F19" s="81">
        <v>199</v>
      </c>
    </row>
    <row r="20" spans="3:8" x14ac:dyDescent="0.3">
      <c r="C20" s="130" t="s">
        <v>18</v>
      </c>
      <c r="D20" s="78">
        <f>D21+D22</f>
        <v>2948</v>
      </c>
      <c r="E20" s="78">
        <f>E21+E22</f>
        <v>3183</v>
      </c>
      <c r="F20" s="81">
        <f>F21+F22</f>
        <v>3417</v>
      </c>
    </row>
    <row r="21" spans="3:8" hidden="1" x14ac:dyDescent="0.3">
      <c r="C21" s="131" t="s">
        <v>16</v>
      </c>
      <c r="D21" s="74">
        <v>1864</v>
      </c>
      <c r="E21" s="74">
        <v>1970</v>
      </c>
      <c r="F21" s="81">
        <v>2102</v>
      </c>
    </row>
    <row r="22" spans="3:8" x14ac:dyDescent="0.3">
      <c r="C22" s="131" t="s">
        <v>24</v>
      </c>
      <c r="D22" s="74">
        <v>1084</v>
      </c>
      <c r="E22" s="74">
        <v>1213</v>
      </c>
      <c r="F22" s="81">
        <v>1315</v>
      </c>
    </row>
    <row r="23" spans="3:8" x14ac:dyDescent="0.3">
      <c r="C23" s="130" t="s">
        <v>19</v>
      </c>
      <c r="D23" s="78">
        <f>D24+D25</f>
        <v>3233</v>
      </c>
      <c r="E23" s="78">
        <f>E24+E25</f>
        <v>3312</v>
      </c>
      <c r="F23" s="81">
        <f>F24+F25</f>
        <v>3441</v>
      </c>
    </row>
    <row r="24" spans="3:8" hidden="1" x14ac:dyDescent="0.3">
      <c r="C24" s="131" t="s">
        <v>16</v>
      </c>
      <c r="D24" s="74">
        <v>3027</v>
      </c>
      <c r="E24" s="74">
        <v>3102</v>
      </c>
      <c r="F24" s="81">
        <v>3198</v>
      </c>
    </row>
    <row r="25" spans="3:8" x14ac:dyDescent="0.3">
      <c r="C25" s="131" t="s">
        <v>24</v>
      </c>
      <c r="D25" s="74">
        <v>206</v>
      </c>
      <c r="E25" s="74">
        <v>210</v>
      </c>
      <c r="F25" s="81">
        <v>243</v>
      </c>
    </row>
    <row r="26" spans="3:8" ht="12.5" customHeight="1" x14ac:dyDescent="0.3">
      <c r="C26" s="132" t="s">
        <v>248</v>
      </c>
    </row>
    <row r="27" spans="3:8" x14ac:dyDescent="0.3">
      <c r="C27" s="133"/>
    </row>
    <row r="28" spans="3:8" x14ac:dyDescent="0.3">
      <c r="C28" s="125" t="s">
        <v>31</v>
      </c>
    </row>
    <row r="29" spans="3:8" x14ac:dyDescent="0.3">
      <c r="C29" s="128"/>
      <c r="D29" s="17">
        <v>2023</v>
      </c>
      <c r="E29" s="17">
        <v>2024</v>
      </c>
      <c r="F29" s="17">
        <v>2025</v>
      </c>
    </row>
    <row r="30" spans="3:8" hidden="1" x14ac:dyDescent="0.3">
      <c r="D30" s="49" t="s">
        <v>223</v>
      </c>
      <c r="E30" s="49" t="s">
        <v>222</v>
      </c>
      <c r="F30" s="49" t="s">
        <v>221</v>
      </c>
      <c r="G30" s="15"/>
      <c r="H30" s="15"/>
    </row>
    <row r="31" spans="3:8" hidden="1" x14ac:dyDescent="0.3">
      <c r="D31" s="49" t="s">
        <v>0</v>
      </c>
      <c r="E31" s="49" t="s">
        <v>0</v>
      </c>
      <c r="F31" s="49" t="s">
        <v>0</v>
      </c>
      <c r="G31" s="15"/>
      <c r="H31" s="15"/>
    </row>
    <row r="32" spans="3:8" x14ac:dyDescent="0.3">
      <c r="C32" s="130" t="s">
        <v>28</v>
      </c>
      <c r="D32" s="74">
        <v>829</v>
      </c>
      <c r="E32" s="74">
        <v>876</v>
      </c>
      <c r="F32" s="81">
        <v>902</v>
      </c>
    </row>
    <row r="33" spans="3:6" ht="13" customHeight="1" x14ac:dyDescent="0.3">
      <c r="C33" s="131" t="s">
        <v>22</v>
      </c>
      <c r="D33" s="74">
        <v>333</v>
      </c>
      <c r="E33" s="74">
        <v>352</v>
      </c>
      <c r="F33" s="81">
        <v>358</v>
      </c>
    </row>
    <row r="34" spans="3:6" ht="13" customHeight="1" x14ac:dyDescent="0.3">
      <c r="C34" s="131" t="s">
        <v>23</v>
      </c>
      <c r="D34" s="74">
        <v>568</v>
      </c>
      <c r="E34" s="74">
        <v>623</v>
      </c>
      <c r="F34" s="81">
        <v>592</v>
      </c>
    </row>
    <row r="35" spans="3:6" ht="13" customHeight="1" x14ac:dyDescent="0.3">
      <c r="C35" s="131" t="s">
        <v>249</v>
      </c>
      <c r="D35" s="74" t="s">
        <v>226</v>
      </c>
      <c r="E35" s="74" t="s">
        <v>226</v>
      </c>
      <c r="F35" s="81">
        <v>224</v>
      </c>
    </row>
    <row r="36" spans="3:6" ht="13" customHeight="1" x14ac:dyDescent="0.3">
      <c r="C36" s="131" t="s">
        <v>24</v>
      </c>
      <c r="D36" s="74">
        <v>204</v>
      </c>
      <c r="E36" s="74">
        <v>259</v>
      </c>
      <c r="F36" s="81">
        <v>258</v>
      </c>
    </row>
    <row r="37" spans="3:6" x14ac:dyDescent="0.3">
      <c r="C37" s="130" t="s">
        <v>29</v>
      </c>
      <c r="D37" s="74">
        <v>656</v>
      </c>
      <c r="E37" s="74">
        <v>516</v>
      </c>
      <c r="F37" s="81">
        <v>493</v>
      </c>
    </row>
    <row r="38" spans="3:6" x14ac:dyDescent="0.3">
      <c r="C38" s="132" t="s">
        <v>248</v>
      </c>
    </row>
    <row r="39" spans="3:6" x14ac:dyDescent="0.3">
      <c r="C39" s="133"/>
    </row>
    <row r="40" spans="3:6" x14ac:dyDescent="0.3">
      <c r="C40" s="125" t="s">
        <v>38</v>
      </c>
    </row>
    <row r="41" spans="3:6" x14ac:dyDescent="0.3">
      <c r="C41" s="128"/>
      <c r="D41" s="17">
        <v>2023</v>
      </c>
      <c r="E41" s="17">
        <v>2024</v>
      </c>
      <c r="F41" s="17">
        <v>2025</v>
      </c>
    </row>
    <row r="42" spans="3:6" ht="14" customHeight="1" x14ac:dyDescent="0.3">
      <c r="C42" s="130" t="s">
        <v>37</v>
      </c>
      <c r="D42" s="22">
        <v>93</v>
      </c>
      <c r="E42" s="22">
        <v>112</v>
      </c>
      <c r="F42" s="81">
        <v>80</v>
      </c>
    </row>
    <row r="43" spans="3:6" ht="14" customHeight="1" x14ac:dyDescent="0.3">
      <c r="C43" s="131" t="s">
        <v>32</v>
      </c>
      <c r="D43" s="22">
        <v>10</v>
      </c>
      <c r="E43" s="22">
        <v>37</v>
      </c>
      <c r="F43" s="81">
        <v>45</v>
      </c>
    </row>
    <row r="44" spans="3:6" ht="14" customHeight="1" x14ac:dyDescent="0.3">
      <c r="C44" s="130" t="s">
        <v>33</v>
      </c>
      <c r="D44" s="22">
        <v>167681.755</v>
      </c>
      <c r="E44" s="22">
        <v>216029.78</v>
      </c>
      <c r="F44" s="81">
        <v>224169.50000000099</v>
      </c>
    </row>
    <row r="45" spans="3:6" ht="14" customHeight="1" x14ac:dyDescent="0.3">
      <c r="C45" s="130" t="s">
        <v>34</v>
      </c>
      <c r="D45" s="109">
        <f>IFERROR(D44/D46,0)</f>
        <v>24.522046651067566</v>
      </c>
      <c r="E45" s="109">
        <f>IFERROR(E44/E46,0)</f>
        <v>29.962521497919557</v>
      </c>
      <c r="F45" s="110">
        <f>IFERROR(F44/F46,0)</f>
        <v>29.503750987101999</v>
      </c>
    </row>
    <row r="46" spans="3:6" hidden="1" x14ac:dyDescent="0.3">
      <c r="C46" s="134" t="s">
        <v>36</v>
      </c>
      <c r="D46" s="22">
        <v>6838</v>
      </c>
      <c r="E46" s="22">
        <v>7210</v>
      </c>
      <c r="F46" s="22">
        <v>7598</v>
      </c>
    </row>
    <row r="47" spans="3:6" x14ac:dyDescent="0.3">
      <c r="C47" s="133"/>
    </row>
    <row r="48" spans="3:6" x14ac:dyDescent="0.3">
      <c r="C48" s="133"/>
    </row>
    <row r="49" spans="3:6" x14ac:dyDescent="0.3">
      <c r="C49" s="125" t="s">
        <v>39</v>
      </c>
    </row>
    <row r="50" spans="3:6" x14ac:dyDescent="0.3">
      <c r="D50" s="17">
        <v>2023</v>
      </c>
      <c r="E50" s="17">
        <v>2024</v>
      </c>
      <c r="F50" s="17">
        <v>2025</v>
      </c>
    </row>
    <row r="51" spans="3:6" x14ac:dyDescent="0.3">
      <c r="C51" s="130" t="s">
        <v>40</v>
      </c>
      <c r="D51" s="22">
        <v>3141</v>
      </c>
      <c r="E51" s="22">
        <v>3393</v>
      </c>
      <c r="F51" s="81">
        <v>3608</v>
      </c>
    </row>
    <row r="52" spans="3:6" x14ac:dyDescent="0.3">
      <c r="C52" s="130" t="s">
        <v>35</v>
      </c>
      <c r="D52" s="22">
        <v>2151757.7999999998</v>
      </c>
      <c r="E52" s="22">
        <v>2388511.73</v>
      </c>
      <c r="F52" s="81">
        <v>2536029</v>
      </c>
    </row>
    <row r="53" spans="3:6" x14ac:dyDescent="0.3">
      <c r="C53" s="130" t="s">
        <v>41</v>
      </c>
      <c r="D53" s="22">
        <v>268969.72499999998</v>
      </c>
      <c r="E53" s="22">
        <v>298563.96000000002</v>
      </c>
      <c r="F53" s="81">
        <v>317004</v>
      </c>
    </row>
    <row r="54" spans="3:6" x14ac:dyDescent="0.3">
      <c r="C54" s="133"/>
    </row>
    <row r="55" spans="3:6" x14ac:dyDescent="0.3">
      <c r="C55" s="133"/>
    </row>
    <row r="56" spans="3:6" x14ac:dyDescent="0.3">
      <c r="C56" s="125" t="s">
        <v>42</v>
      </c>
    </row>
    <row r="57" spans="3:6" x14ac:dyDescent="0.3">
      <c r="D57" s="17">
        <v>2023</v>
      </c>
      <c r="E57" s="17">
        <v>2024</v>
      </c>
      <c r="F57" s="17">
        <v>2025</v>
      </c>
    </row>
    <row r="58" spans="3:6" ht="12" customHeight="1" x14ac:dyDescent="0.3">
      <c r="C58" s="130" t="s">
        <v>46</v>
      </c>
      <c r="D58" s="22">
        <v>216</v>
      </c>
      <c r="E58" s="22">
        <v>240</v>
      </c>
      <c r="F58" s="81">
        <v>205</v>
      </c>
    </row>
    <row r="59" spans="3:6" ht="12" customHeight="1" x14ac:dyDescent="0.3">
      <c r="C59" s="131" t="s">
        <v>47</v>
      </c>
      <c r="D59" s="22">
        <v>2</v>
      </c>
      <c r="E59" s="22">
        <v>8</v>
      </c>
      <c r="F59" s="81">
        <v>7</v>
      </c>
    </row>
    <row r="60" spans="3:6" ht="12" customHeight="1" x14ac:dyDescent="0.3">
      <c r="C60" s="131" t="s">
        <v>123</v>
      </c>
      <c r="D60" s="22">
        <v>0</v>
      </c>
      <c r="E60" s="22">
        <v>1</v>
      </c>
      <c r="F60" s="81">
        <v>0</v>
      </c>
    </row>
    <row r="61" spans="3:6" ht="12" customHeight="1" x14ac:dyDescent="0.3">
      <c r="C61" s="130" t="s">
        <v>48</v>
      </c>
      <c r="D61" s="22">
        <v>7664</v>
      </c>
      <c r="E61" s="22">
        <v>14718</v>
      </c>
      <c r="F61" s="81">
        <v>7546</v>
      </c>
    </row>
    <row r="62" spans="3:6" ht="12" hidden="1" customHeight="1" x14ac:dyDescent="0.3">
      <c r="C62" s="135" t="s">
        <v>45</v>
      </c>
      <c r="D62" s="22">
        <v>10980832</v>
      </c>
      <c r="E62" s="22">
        <v>11494026</v>
      </c>
      <c r="F62" s="81">
        <v>12235100</v>
      </c>
    </row>
    <row r="63" spans="3:6" ht="12" customHeight="1" x14ac:dyDescent="0.3">
      <c r="C63" s="130" t="s">
        <v>49</v>
      </c>
      <c r="D63" s="111">
        <f>IFERROR(D58*1000000/D62,0)</f>
        <v>19.670640621767095</v>
      </c>
      <c r="E63" s="111">
        <f>IFERROR(E58*1000000/E62,0)</f>
        <v>20.880412137574773</v>
      </c>
      <c r="F63" s="112">
        <f>IFERROR(F58*1000000/F62,0)</f>
        <v>16.755073517993313</v>
      </c>
    </row>
    <row r="64" spans="3:6" ht="12" customHeight="1" x14ac:dyDescent="0.3">
      <c r="C64" s="130" t="s">
        <v>50</v>
      </c>
      <c r="D64" s="111">
        <f>IFERROR(D61*1000/D62,0)</f>
        <v>0.69794347095010656</v>
      </c>
      <c r="E64" s="111">
        <f>IFERROR(E61*1000/E62,0)</f>
        <v>1.2804912743367729</v>
      </c>
      <c r="F64" s="112">
        <f>IFERROR(F61*1000/F62,0)</f>
        <v>0.61675016959403683</v>
      </c>
    </row>
    <row r="65" spans="3:12" ht="12" customHeight="1" x14ac:dyDescent="0.3">
      <c r="C65" s="130" t="s">
        <v>51</v>
      </c>
      <c r="D65" s="101"/>
      <c r="E65" s="101"/>
      <c r="F65" s="108"/>
    </row>
    <row r="66" spans="3:12" ht="12" customHeight="1" x14ac:dyDescent="0.3">
      <c r="C66" s="130" t="s">
        <v>52</v>
      </c>
      <c r="D66" s="22">
        <v>16</v>
      </c>
      <c r="E66" s="22">
        <v>7</v>
      </c>
      <c r="F66" s="81">
        <v>16</v>
      </c>
    </row>
    <row r="67" spans="3:12" ht="12" customHeight="1" x14ac:dyDescent="0.3">
      <c r="C67" s="131" t="s">
        <v>43</v>
      </c>
      <c r="D67" s="22">
        <v>0</v>
      </c>
      <c r="E67" s="22">
        <v>0</v>
      </c>
      <c r="F67" s="81">
        <v>0</v>
      </c>
    </row>
    <row r="68" spans="3:12" ht="12" customHeight="1" x14ac:dyDescent="0.3">
      <c r="C68" s="131" t="s">
        <v>44</v>
      </c>
      <c r="D68" s="22">
        <v>0</v>
      </c>
      <c r="E68" s="22">
        <v>0</v>
      </c>
      <c r="F68" s="81">
        <v>0</v>
      </c>
    </row>
    <row r="69" spans="3:12" ht="12" customHeight="1" x14ac:dyDescent="0.3">
      <c r="C69" s="130" t="s">
        <v>53</v>
      </c>
      <c r="D69" s="22">
        <v>276</v>
      </c>
      <c r="E69" s="22">
        <v>92</v>
      </c>
      <c r="F69" s="81">
        <v>179</v>
      </c>
    </row>
    <row r="78" spans="3:12" x14ac:dyDescent="0.3">
      <c r="C78" s="136"/>
      <c r="D78" s="118"/>
      <c r="E78" s="118"/>
      <c r="F78" s="118"/>
      <c r="G78" s="118"/>
      <c r="H78" s="118"/>
      <c r="I78" s="118"/>
      <c r="J78" s="118"/>
      <c r="K78" s="118"/>
      <c r="L78" s="118"/>
    </row>
    <row r="79" spans="3:12" x14ac:dyDescent="0.3">
      <c r="C79" s="137" t="s">
        <v>246</v>
      </c>
    </row>
    <row r="86" spans="3:3" x14ac:dyDescent="0.3">
      <c r="C86" s="133"/>
    </row>
    <row r="87" spans="3:3" x14ac:dyDescent="0.3">
      <c r="C87" s="133"/>
    </row>
    <row r="88" spans="3:3" x14ac:dyDescent="0.3">
      <c r="C88" s="133"/>
    </row>
    <row r="89" spans="3:3" x14ac:dyDescent="0.3">
      <c r="C89" s="133"/>
    </row>
    <row r="90" spans="3:3" x14ac:dyDescent="0.3">
      <c r="C90" s="133"/>
    </row>
    <row r="91" spans="3:3" x14ac:dyDescent="0.3">
      <c r="C91" s="133"/>
    </row>
    <row r="92" spans="3:3" x14ac:dyDescent="0.3">
      <c r="C92" s="133"/>
    </row>
    <row r="93" spans="3:3" x14ac:dyDescent="0.3">
      <c r="C93" s="133"/>
    </row>
    <row r="94" spans="3:3" x14ac:dyDescent="0.3">
      <c r="C94" s="133"/>
    </row>
    <row r="95" spans="3:3" x14ac:dyDescent="0.3">
      <c r="C95" s="133"/>
    </row>
    <row r="96" spans="3:3" x14ac:dyDescent="0.3">
      <c r="C96" s="133"/>
    </row>
    <row r="97" spans="3:3" x14ac:dyDescent="0.3">
      <c r="C97" s="133"/>
    </row>
    <row r="98" spans="3:3" x14ac:dyDescent="0.3">
      <c r="C98" s="133"/>
    </row>
    <row r="99" spans="3:3" x14ac:dyDescent="0.3">
      <c r="C99" s="133"/>
    </row>
    <row r="100" spans="3:3" x14ac:dyDescent="0.3">
      <c r="C100" s="133"/>
    </row>
    <row r="101" spans="3:3" x14ac:dyDescent="0.3">
      <c r="C101" s="133"/>
    </row>
    <row r="102" spans="3:3" x14ac:dyDescent="0.3">
      <c r="C102" s="133"/>
    </row>
    <row r="103" spans="3:3" x14ac:dyDescent="0.3">
      <c r="C103" s="133"/>
    </row>
    <row r="104" spans="3:3" x14ac:dyDescent="0.3">
      <c r="C104" s="133"/>
    </row>
    <row r="105" spans="3:3" x14ac:dyDescent="0.3">
      <c r="C105" s="133"/>
    </row>
    <row r="106" spans="3:3" x14ac:dyDescent="0.3">
      <c r="C106" s="133"/>
    </row>
    <row r="107" spans="3:3" x14ac:dyDescent="0.3">
      <c r="C107" s="133"/>
    </row>
    <row r="108" spans="3:3" x14ac:dyDescent="0.3">
      <c r="C108" s="133"/>
    </row>
    <row r="109" spans="3:3" x14ac:dyDescent="0.3">
      <c r="C109" s="133"/>
    </row>
    <row r="110" spans="3:3" x14ac:dyDescent="0.3">
      <c r="C110" s="133"/>
    </row>
    <row r="111" spans="3:3" x14ac:dyDescent="0.3">
      <c r="C111" s="133"/>
    </row>
    <row r="112" spans="3:3" x14ac:dyDescent="0.3">
      <c r="C112" s="133"/>
    </row>
    <row r="113" spans="3:3" x14ac:dyDescent="0.3">
      <c r="C113" s="133"/>
    </row>
    <row r="114" spans="3:3" x14ac:dyDescent="0.3">
      <c r="C114" s="133"/>
    </row>
    <row r="115" spans="3:3" x14ac:dyDescent="0.3">
      <c r="C115" s="133"/>
    </row>
    <row r="116" spans="3:3" x14ac:dyDescent="0.3">
      <c r="C116" s="133"/>
    </row>
    <row r="117" spans="3:3" x14ac:dyDescent="0.3">
      <c r="C117" s="133"/>
    </row>
    <row r="118" spans="3:3" x14ac:dyDescent="0.3">
      <c r="C118" s="133"/>
    </row>
    <row r="119" spans="3:3" x14ac:dyDescent="0.3">
      <c r="C119" s="133"/>
    </row>
    <row r="120" spans="3:3" x14ac:dyDescent="0.3">
      <c r="C120" s="133"/>
    </row>
    <row r="121" spans="3:3" x14ac:dyDescent="0.3">
      <c r="C121" s="133"/>
    </row>
    <row r="122" spans="3:3" x14ac:dyDescent="0.3">
      <c r="C122" s="133"/>
    </row>
  </sheetData>
  <pageMargins left="0.7" right="0.7" top="0.75" bottom="0.75" header="0.3" footer="0.3"/>
  <pageSetup paperSize="9" orientation="portrait" r:id="rId1"/>
  <customProperties>
    <customPr name="layoutContexts" r:id="rId2"/>
    <customPr name="TGK_LAUNCHED_SHEET" r:id="rId3"/>
    <customPr name="TGK_ORIGINAL_TEMPLATE_SHEET" r:id="rId4"/>
    <customPr name="TGK_RL_ITEM_ID" r:id="rId5"/>
    <customPr name="TGK_SHEET_ID" r:id="rId6"/>
    <customPr name="TGK_SHEET_POSITION" r:id="rId7"/>
  </customProperties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7FE9-6383-4F41-9DA2-FCEBAD408345}">
  <dimension ref="A2:T171"/>
  <sheetViews>
    <sheetView showGridLines="0" zoomScale="70" zoomScaleNormal="70" workbookViewId="0">
      <selection activeCell="A9" sqref="A9"/>
    </sheetView>
  </sheetViews>
  <sheetFormatPr defaultRowHeight="14" outlineLevelRow="1" x14ac:dyDescent="0.3"/>
  <cols>
    <col min="1" max="1" width="2.7265625" style="10" customWidth="1"/>
    <col min="2" max="2" width="12.36328125" style="10" customWidth="1"/>
    <col min="3" max="3" width="43.54296875" style="10" customWidth="1"/>
    <col min="4" max="6" width="16.36328125" style="10" customWidth="1"/>
    <col min="7" max="7" width="10" style="10" customWidth="1"/>
    <col min="8" max="8" width="68.81640625" style="10" customWidth="1"/>
    <col min="9" max="9" width="63.453125" style="10" customWidth="1"/>
    <col min="10" max="10" width="20.36328125" style="10" customWidth="1"/>
    <col min="11" max="14" width="15.7265625" style="10" customWidth="1"/>
    <col min="15" max="15" width="30.7265625" style="10" customWidth="1"/>
    <col min="16" max="20" width="15.7265625" style="10" customWidth="1"/>
    <col min="21" max="21" width="11.1796875" style="10" customWidth="1"/>
    <col min="22" max="16384" width="8.7265625" style="10"/>
  </cols>
  <sheetData>
    <row r="2" spans="3:20" x14ac:dyDescent="0.3">
      <c r="T2" s="11"/>
    </row>
    <row r="3" spans="3:20" x14ac:dyDescent="0.3">
      <c r="C3" s="106" t="s">
        <v>120</v>
      </c>
    </row>
    <row r="5" spans="3:20" x14ac:dyDescent="0.3">
      <c r="C5" s="88"/>
      <c r="D5" s="88"/>
      <c r="E5" s="88"/>
      <c r="F5" s="88"/>
      <c r="G5" s="89"/>
      <c r="H5" s="89"/>
    </row>
    <row r="6" spans="3:20" x14ac:dyDescent="0.3">
      <c r="C6" s="106" t="s">
        <v>54</v>
      </c>
    </row>
    <row r="7" spans="3:20" x14ac:dyDescent="0.3">
      <c r="D7" s="17">
        <v>2023</v>
      </c>
      <c r="E7" s="17">
        <v>2024</v>
      </c>
      <c r="F7" s="18">
        <v>2025</v>
      </c>
      <c r="G7" s="19"/>
      <c r="H7" s="19"/>
    </row>
    <row r="8" spans="3:20" x14ac:dyDescent="0.3">
      <c r="C8" s="41" t="s">
        <v>55</v>
      </c>
      <c r="D8" s="90">
        <v>0.29349999999999998</v>
      </c>
      <c r="E8" s="90">
        <v>0.28749999999999998</v>
      </c>
      <c r="F8" s="116">
        <v>0.30030899999999999</v>
      </c>
      <c r="G8" s="44"/>
      <c r="H8" s="44"/>
    </row>
    <row r="9" spans="3:20" x14ac:dyDescent="0.3">
      <c r="C9" s="41" t="s">
        <v>56</v>
      </c>
      <c r="D9" s="30">
        <v>919462529</v>
      </c>
      <c r="E9" s="22">
        <v>900679714</v>
      </c>
      <c r="F9" s="23">
        <v>904073905</v>
      </c>
      <c r="G9" s="44"/>
      <c r="H9" s="44"/>
    </row>
    <row r="10" spans="3:20" x14ac:dyDescent="0.3">
      <c r="C10" s="41" t="s">
        <v>57</v>
      </c>
      <c r="D10" s="30">
        <v>14803</v>
      </c>
      <c r="E10" s="22">
        <v>13525</v>
      </c>
      <c r="F10" s="23">
        <v>13097</v>
      </c>
      <c r="G10" s="44"/>
      <c r="H10" s="44"/>
    </row>
    <row r="11" spans="3:20" x14ac:dyDescent="0.3">
      <c r="C11" s="15"/>
      <c r="D11" s="15"/>
    </row>
    <row r="12" spans="3:20" x14ac:dyDescent="0.3">
      <c r="C12" s="15"/>
      <c r="D12" s="15"/>
    </row>
    <row r="13" spans="3:20" x14ac:dyDescent="0.3">
      <c r="C13" s="106" t="s">
        <v>64</v>
      </c>
      <c r="D13" s="15"/>
    </row>
    <row r="14" spans="3:20" x14ac:dyDescent="0.3">
      <c r="C14" s="15"/>
      <c r="D14" s="17">
        <v>2023</v>
      </c>
      <c r="E14" s="17">
        <v>2024</v>
      </c>
      <c r="F14" s="18">
        <v>2025</v>
      </c>
      <c r="G14" s="19"/>
      <c r="H14" s="19"/>
    </row>
    <row r="15" spans="3:20" hidden="1" x14ac:dyDescent="0.3">
      <c r="D15" s="49" t="s">
        <v>223</v>
      </c>
      <c r="E15" s="49" t="s">
        <v>222</v>
      </c>
      <c r="F15" s="48" t="s">
        <v>221</v>
      </c>
      <c r="G15" s="15"/>
      <c r="H15" s="15"/>
      <c r="I15" s="15"/>
      <c r="J15" s="15"/>
      <c r="K15" s="15"/>
    </row>
    <row r="16" spans="3:20" hidden="1" x14ac:dyDescent="0.3">
      <c r="D16" s="49" t="s">
        <v>0</v>
      </c>
      <c r="E16" s="49" t="s">
        <v>0</v>
      </c>
      <c r="F16" s="48" t="s">
        <v>0</v>
      </c>
      <c r="G16" s="15"/>
      <c r="H16" s="15"/>
      <c r="I16" s="15"/>
      <c r="J16" s="15"/>
      <c r="K16" s="15"/>
    </row>
    <row r="17" spans="3:10" x14ac:dyDescent="0.3">
      <c r="C17" s="41" t="s">
        <v>58</v>
      </c>
      <c r="D17" s="22">
        <v>36774.054214999996</v>
      </c>
      <c r="E17" s="22">
        <v>73198.646460000004</v>
      </c>
      <c r="F17" s="23">
        <v>128098.34071999999</v>
      </c>
      <c r="G17" s="44"/>
      <c r="H17" s="44"/>
      <c r="I17" s="45"/>
    </row>
    <row r="18" spans="3:10" x14ac:dyDescent="0.3">
      <c r="C18" s="41" t="s">
        <v>59</v>
      </c>
      <c r="D18" s="22">
        <v>64313.406340000001</v>
      </c>
      <c r="E18" s="22">
        <v>24861.174719999999</v>
      </c>
      <c r="F18" s="23">
        <v>10410</v>
      </c>
      <c r="G18" s="44"/>
      <c r="H18" s="91"/>
      <c r="I18" s="45"/>
    </row>
    <row r="19" spans="3:10" x14ac:dyDescent="0.3">
      <c r="C19" s="41" t="s">
        <v>60</v>
      </c>
      <c r="D19" s="22">
        <v>276917.71324999997</v>
      </c>
      <c r="E19" s="22">
        <v>301864</v>
      </c>
      <c r="F19" s="23">
        <v>335448</v>
      </c>
      <c r="G19" s="44"/>
      <c r="H19" s="44"/>
      <c r="I19" s="45"/>
    </row>
    <row r="20" spans="3:10" x14ac:dyDescent="0.3">
      <c r="C20" s="41" t="s">
        <v>61</v>
      </c>
      <c r="D20" s="22">
        <v>18308.956904999999</v>
      </c>
      <c r="E20" s="22">
        <v>21045.908795062998</v>
      </c>
      <c r="F20" s="23">
        <v>20578.551534999999</v>
      </c>
      <c r="G20" s="44"/>
      <c r="H20" s="44"/>
      <c r="I20" s="45"/>
    </row>
    <row r="21" spans="3:10" ht="15.5" customHeight="1" x14ac:dyDescent="0.3">
      <c r="C21" s="41" t="s">
        <v>63</v>
      </c>
      <c r="D21" s="22">
        <v>70773.408364999996</v>
      </c>
      <c r="E21" s="22">
        <v>66926.449584999995</v>
      </c>
      <c r="F21" s="23">
        <v>110792</v>
      </c>
      <c r="G21" s="44"/>
      <c r="H21" s="91"/>
      <c r="I21" s="45"/>
    </row>
    <row r="22" spans="3:10" ht="13.5" customHeight="1" x14ac:dyDescent="0.3">
      <c r="C22" s="41" t="s">
        <v>62</v>
      </c>
      <c r="D22" s="53">
        <f>IFERROR(D17+D18+D19+D20+D21,"")</f>
        <v>467087.53907499992</v>
      </c>
      <c r="E22" s="53">
        <f>IFERROR(E17+E18+E19+E20+E21,"")</f>
        <v>487896.17956006294</v>
      </c>
      <c r="F22" s="23">
        <f>IFERROR(F17+F18+F19+F20+F21,"")</f>
        <v>605326.89225499996</v>
      </c>
      <c r="G22" s="44"/>
      <c r="H22" s="44"/>
      <c r="I22" s="45"/>
    </row>
    <row r="23" spans="3:10" ht="28" customHeight="1" x14ac:dyDescent="0.3">
      <c r="C23" s="138" t="s">
        <v>250</v>
      </c>
      <c r="D23" s="138"/>
      <c r="E23" s="138"/>
      <c r="F23" s="138"/>
    </row>
    <row r="25" spans="3:10" x14ac:dyDescent="0.3">
      <c r="C25" s="106" t="s">
        <v>253</v>
      </c>
    </row>
    <row r="26" spans="3:10" x14ac:dyDescent="0.3">
      <c r="D26" s="17">
        <v>2023</v>
      </c>
      <c r="E26" s="17">
        <v>2024</v>
      </c>
      <c r="F26" s="18">
        <v>2025</v>
      </c>
      <c r="G26" s="19"/>
      <c r="H26" s="19"/>
    </row>
    <row r="27" spans="3:10" x14ac:dyDescent="0.3">
      <c r="C27" s="41" t="s">
        <v>124</v>
      </c>
      <c r="D27" s="30">
        <v>83119413</v>
      </c>
      <c r="E27" s="30">
        <v>86285117</v>
      </c>
      <c r="F27" s="70">
        <v>88372129</v>
      </c>
      <c r="G27" s="44"/>
      <c r="H27" s="44"/>
      <c r="I27" s="15"/>
      <c r="J27" s="15"/>
    </row>
    <row r="28" spans="3:10" ht="15" customHeight="1" x14ac:dyDescent="0.3">
      <c r="C28" s="46" t="s">
        <v>125</v>
      </c>
      <c r="D28" s="22">
        <v>19602298</v>
      </c>
      <c r="E28" s="22">
        <v>20052263.737690002</v>
      </c>
      <c r="F28" s="23">
        <v>18774895.23</v>
      </c>
      <c r="G28" s="44"/>
      <c r="H28" s="91"/>
      <c r="I28" s="15"/>
      <c r="J28" s="15"/>
    </row>
    <row r="29" spans="3:10" ht="17" customHeight="1" outlineLevel="1" x14ac:dyDescent="0.3">
      <c r="C29" s="41" t="s">
        <v>139</v>
      </c>
      <c r="D29" s="22"/>
      <c r="E29" s="22">
        <v>5450751</v>
      </c>
      <c r="F29" s="23">
        <v>5242977</v>
      </c>
      <c r="G29" s="44"/>
      <c r="H29" s="91"/>
    </row>
    <row r="30" spans="3:10" x14ac:dyDescent="0.3">
      <c r="C30" s="41" t="s">
        <v>126</v>
      </c>
      <c r="D30" s="22">
        <v>809535508</v>
      </c>
      <c r="E30" s="22">
        <v>1083165060</v>
      </c>
      <c r="F30" s="23">
        <v>874278524</v>
      </c>
      <c r="G30" s="44"/>
      <c r="H30" s="44"/>
    </row>
    <row r="31" spans="3:10" x14ac:dyDescent="0.3">
      <c r="C31" s="41" t="s">
        <v>65</v>
      </c>
      <c r="D31" s="22">
        <v>308806656</v>
      </c>
      <c r="E31" s="22">
        <v>330724315</v>
      </c>
      <c r="F31" s="23">
        <v>358162797.952645</v>
      </c>
      <c r="G31" s="44"/>
      <c r="H31" s="44"/>
      <c r="I31" s="92"/>
    </row>
    <row r="32" spans="3:10" x14ac:dyDescent="0.3">
      <c r="C32" s="41" t="s">
        <v>0</v>
      </c>
      <c r="D32" s="22">
        <f>D27+D28+D29+D30+D31</f>
        <v>1221063875</v>
      </c>
      <c r="E32" s="22">
        <f>E27+E28+E29+E30+E31</f>
        <v>1525677506.73769</v>
      </c>
      <c r="F32" s="23">
        <f>F27+F28+F29+F30+F31</f>
        <v>1344831323.1826451</v>
      </c>
      <c r="G32" s="44"/>
      <c r="H32" s="44"/>
      <c r="I32" s="92"/>
    </row>
    <row r="33" spans="1:10" x14ac:dyDescent="0.3">
      <c r="D33" s="16"/>
      <c r="E33" s="16"/>
      <c r="F33" s="16"/>
    </row>
    <row r="34" spans="1:10" x14ac:dyDescent="0.3">
      <c r="D34" s="16"/>
      <c r="E34" s="93"/>
      <c r="F34" s="94"/>
    </row>
    <row r="35" spans="1:10" x14ac:dyDescent="0.3">
      <c r="C35" s="13" t="s">
        <v>77</v>
      </c>
      <c r="E35" s="59"/>
      <c r="F35" s="59"/>
    </row>
    <row r="36" spans="1:10" x14ac:dyDescent="0.3">
      <c r="D36" s="17">
        <v>2023</v>
      </c>
      <c r="E36" s="17">
        <v>2024</v>
      </c>
      <c r="F36" s="18">
        <v>2025</v>
      </c>
      <c r="G36" s="19"/>
      <c r="H36" s="19"/>
    </row>
    <row r="37" spans="1:10" x14ac:dyDescent="0.3">
      <c r="C37" s="41" t="s">
        <v>78</v>
      </c>
      <c r="D37" s="30">
        <v>797</v>
      </c>
      <c r="E37" s="30">
        <v>817</v>
      </c>
      <c r="F37" s="70">
        <v>762</v>
      </c>
      <c r="G37" s="44"/>
      <c r="H37" s="44"/>
    </row>
    <row r="38" spans="1:10" x14ac:dyDescent="0.3">
      <c r="C38" s="25" t="s">
        <v>66</v>
      </c>
      <c r="D38" s="22">
        <v>182</v>
      </c>
      <c r="E38" s="22">
        <v>166</v>
      </c>
      <c r="F38" s="23">
        <v>157</v>
      </c>
      <c r="G38" s="44"/>
      <c r="H38" s="44"/>
    </row>
    <row r="39" spans="1:10" x14ac:dyDescent="0.3">
      <c r="C39" s="25" t="s">
        <v>67</v>
      </c>
      <c r="D39" s="22">
        <v>250</v>
      </c>
      <c r="E39" s="22">
        <v>272</v>
      </c>
      <c r="F39" s="23">
        <v>241</v>
      </c>
      <c r="G39" s="44"/>
      <c r="H39" s="44"/>
    </row>
    <row r="40" spans="1:10" x14ac:dyDescent="0.3">
      <c r="C40" s="25" t="s">
        <v>68</v>
      </c>
      <c r="D40" s="22">
        <v>187</v>
      </c>
      <c r="E40" s="22">
        <v>183</v>
      </c>
      <c r="F40" s="23">
        <v>192</v>
      </c>
      <c r="G40" s="44"/>
      <c r="H40" s="44"/>
    </row>
    <row r="41" spans="1:10" x14ac:dyDescent="0.3">
      <c r="C41" s="25" t="s">
        <v>69</v>
      </c>
      <c r="D41" s="22">
        <v>119</v>
      </c>
      <c r="E41" s="22">
        <v>118</v>
      </c>
      <c r="F41" s="23">
        <v>110</v>
      </c>
      <c r="G41" s="44"/>
      <c r="H41" s="44"/>
    </row>
    <row r="42" spans="1:10" x14ac:dyDescent="0.3">
      <c r="A42" s="15"/>
      <c r="C42" s="25" t="s">
        <v>70</v>
      </c>
      <c r="D42" s="22">
        <v>59</v>
      </c>
      <c r="E42" s="22">
        <v>78</v>
      </c>
      <c r="F42" s="23">
        <v>62</v>
      </c>
      <c r="G42" s="44"/>
      <c r="H42" s="44"/>
    </row>
    <row r="43" spans="1:10" x14ac:dyDescent="0.3">
      <c r="A43" s="15"/>
      <c r="C43" s="41" t="s">
        <v>71</v>
      </c>
      <c r="D43" s="22">
        <v>2415</v>
      </c>
      <c r="E43" s="22">
        <v>2548</v>
      </c>
      <c r="F43" s="23">
        <v>2291</v>
      </c>
      <c r="G43" s="44"/>
      <c r="H43" s="44"/>
    </row>
    <row r="44" spans="1:10" hidden="1" x14ac:dyDescent="0.3">
      <c r="A44" s="15"/>
      <c r="C44" s="95" t="s">
        <v>72</v>
      </c>
      <c r="D44" s="22">
        <v>343</v>
      </c>
      <c r="E44" s="22">
        <v>346</v>
      </c>
      <c r="F44" s="23">
        <v>277</v>
      </c>
      <c r="G44" s="44"/>
      <c r="H44" s="44"/>
    </row>
    <row r="45" spans="1:10" hidden="1" x14ac:dyDescent="0.3">
      <c r="A45" s="15"/>
      <c r="C45" s="95" t="s">
        <v>73</v>
      </c>
      <c r="D45" s="22">
        <v>579</v>
      </c>
      <c r="E45" s="22">
        <v>617</v>
      </c>
      <c r="F45" s="23">
        <v>541</v>
      </c>
      <c r="G45" s="44"/>
      <c r="H45" s="44"/>
      <c r="I45" s="15"/>
      <c r="J45" s="15"/>
    </row>
    <row r="46" spans="1:10" x14ac:dyDescent="0.3">
      <c r="A46" s="15"/>
      <c r="C46" s="25" t="s">
        <v>79</v>
      </c>
      <c r="D46" s="53">
        <f>D44+D45</f>
        <v>922</v>
      </c>
      <c r="E46" s="53">
        <f>E44+E45</f>
        <v>963</v>
      </c>
      <c r="F46" s="23">
        <f>F44+F45</f>
        <v>818</v>
      </c>
      <c r="G46" s="44"/>
      <c r="H46" s="44"/>
      <c r="I46" s="15"/>
      <c r="J46" s="15"/>
    </row>
    <row r="47" spans="1:10" x14ac:dyDescent="0.3">
      <c r="A47" s="15"/>
      <c r="C47" s="41" t="s">
        <v>74</v>
      </c>
      <c r="D47" s="22">
        <v>809535508</v>
      </c>
      <c r="E47" s="22">
        <v>1083165060</v>
      </c>
      <c r="F47" s="23">
        <v>874278524</v>
      </c>
      <c r="G47" s="44"/>
      <c r="H47" s="44"/>
    </row>
    <row r="48" spans="1:10" hidden="1" x14ac:dyDescent="0.3">
      <c r="A48" s="15"/>
      <c r="C48" s="95" t="s">
        <v>75</v>
      </c>
      <c r="D48" s="22">
        <v>27442518</v>
      </c>
      <c r="E48" s="22">
        <v>25323830</v>
      </c>
      <c r="F48" s="23">
        <v>54858847</v>
      </c>
      <c r="G48" s="44"/>
      <c r="H48" s="44"/>
    </row>
    <row r="49" spans="1:10" hidden="1" x14ac:dyDescent="0.3">
      <c r="A49" s="15"/>
      <c r="C49" s="95" t="s">
        <v>76</v>
      </c>
      <c r="D49" s="22">
        <v>104323062</v>
      </c>
      <c r="E49" s="22">
        <v>104839361</v>
      </c>
      <c r="F49" s="23">
        <v>127360744</v>
      </c>
      <c r="G49" s="44"/>
      <c r="H49" s="44"/>
    </row>
    <row r="50" spans="1:10" x14ac:dyDescent="0.3">
      <c r="A50" s="15"/>
      <c r="C50" s="25" t="s">
        <v>79</v>
      </c>
      <c r="D50" s="53">
        <f>D48+D49</f>
        <v>131765580</v>
      </c>
      <c r="E50" s="53">
        <f>E48+E49</f>
        <v>130163191</v>
      </c>
      <c r="F50" s="23">
        <f>F48+F49</f>
        <v>182219591</v>
      </c>
      <c r="G50" s="44"/>
      <c r="H50" s="44"/>
    </row>
    <row r="51" spans="1:10" x14ac:dyDescent="0.3">
      <c r="A51" s="15"/>
      <c r="C51" s="41" t="s">
        <v>245</v>
      </c>
      <c r="D51" s="65" t="s">
        <v>252</v>
      </c>
      <c r="E51" s="65">
        <v>0.9</v>
      </c>
      <c r="F51" s="71">
        <v>0.94</v>
      </c>
      <c r="G51" s="44"/>
      <c r="H51" s="44"/>
    </row>
    <row r="52" spans="1:10" x14ac:dyDescent="0.3">
      <c r="C52" s="41" t="s">
        <v>244</v>
      </c>
      <c r="D52" s="74" t="s">
        <v>252</v>
      </c>
      <c r="E52" s="22">
        <v>63</v>
      </c>
      <c r="F52" s="23">
        <v>69.37</v>
      </c>
      <c r="G52" s="44"/>
      <c r="H52" s="44"/>
    </row>
    <row r="53" spans="1:10" x14ac:dyDescent="0.3">
      <c r="A53" s="15"/>
      <c r="C53" s="15" t="s">
        <v>251</v>
      </c>
    </row>
    <row r="54" spans="1:10" x14ac:dyDescent="0.3">
      <c r="A54" s="15"/>
      <c r="C54" s="15"/>
    </row>
    <row r="55" spans="1:10" x14ac:dyDescent="0.3">
      <c r="C55" s="13" t="s">
        <v>113</v>
      </c>
      <c r="F55" s="96"/>
    </row>
    <row r="56" spans="1:10" x14ac:dyDescent="0.3">
      <c r="C56" s="47" t="s">
        <v>114</v>
      </c>
      <c r="D56" s="97"/>
      <c r="E56" s="97"/>
      <c r="F56" s="97"/>
    </row>
    <row r="57" spans="1:10" x14ac:dyDescent="0.3">
      <c r="C57" s="47"/>
      <c r="D57" s="17">
        <v>2023</v>
      </c>
      <c r="E57" s="17">
        <v>2024</v>
      </c>
      <c r="F57" s="18">
        <v>2025</v>
      </c>
      <c r="G57" s="19"/>
      <c r="H57" s="19"/>
    </row>
    <row r="58" spans="1:10" x14ac:dyDescent="0.3">
      <c r="C58" s="41" t="s">
        <v>80</v>
      </c>
      <c r="D58" s="98"/>
      <c r="E58" s="98"/>
      <c r="F58" s="99"/>
      <c r="G58" s="44"/>
      <c r="H58" s="44"/>
    </row>
    <row r="59" spans="1:10" x14ac:dyDescent="0.3">
      <c r="C59" s="25" t="s">
        <v>127</v>
      </c>
      <c r="D59" s="22">
        <v>3690.2019066729999</v>
      </c>
      <c r="E59" s="100">
        <v>4092.873153</v>
      </c>
      <c r="F59" s="23">
        <v>4076.8313980130001</v>
      </c>
      <c r="G59" s="44"/>
      <c r="H59" s="44"/>
    </row>
    <row r="60" spans="1:10" x14ac:dyDescent="0.3">
      <c r="C60" s="25" t="s">
        <v>81</v>
      </c>
      <c r="D60" s="22">
        <v>1957.0077679999999</v>
      </c>
      <c r="E60" s="100">
        <v>2548.3514570000002</v>
      </c>
      <c r="F60" s="23">
        <v>2896.625920342</v>
      </c>
      <c r="G60" s="44"/>
      <c r="H60" s="44"/>
    </row>
    <row r="61" spans="1:10" ht="15" customHeight="1" x14ac:dyDescent="0.3">
      <c r="C61" s="25" t="s">
        <v>128</v>
      </c>
      <c r="D61" s="22">
        <v>701775</v>
      </c>
      <c r="E61" s="100">
        <v>655830.54</v>
      </c>
      <c r="F61" s="23">
        <v>591092.41700000002</v>
      </c>
      <c r="G61" s="44"/>
      <c r="H61" s="91"/>
    </row>
    <row r="62" spans="1:10" x14ac:dyDescent="0.3">
      <c r="C62" s="25" t="s">
        <v>82</v>
      </c>
      <c r="D62" s="22">
        <v>66612.166666667006</v>
      </c>
      <c r="E62" s="22">
        <v>50404.15</v>
      </c>
      <c r="F62" s="23">
        <v>45343.25</v>
      </c>
      <c r="G62" s="44"/>
      <c r="H62" s="44"/>
    </row>
    <row r="63" spans="1:10" x14ac:dyDescent="0.3">
      <c r="C63" s="41" t="s">
        <v>83</v>
      </c>
      <c r="D63" s="101"/>
      <c r="E63" s="101"/>
      <c r="F63" s="102"/>
      <c r="G63" s="44"/>
      <c r="H63" s="44"/>
      <c r="I63" s="15"/>
      <c r="J63" s="15"/>
    </row>
    <row r="64" spans="1:10" x14ac:dyDescent="0.3">
      <c r="C64" s="25" t="s">
        <v>129</v>
      </c>
      <c r="D64" s="22">
        <v>432.73499554</v>
      </c>
      <c r="E64" s="22">
        <v>449.48298824</v>
      </c>
      <c r="F64" s="23">
        <v>416.72871365700001</v>
      </c>
      <c r="G64" s="44"/>
      <c r="H64" s="44"/>
      <c r="I64" s="15"/>
      <c r="J64" s="15"/>
    </row>
    <row r="65" spans="3:10" x14ac:dyDescent="0.3">
      <c r="C65" s="25" t="s">
        <v>128</v>
      </c>
      <c r="D65" s="22">
        <v>613102</v>
      </c>
      <c r="E65" s="22">
        <v>592667.5</v>
      </c>
      <c r="F65" s="23">
        <v>555279.33299999998</v>
      </c>
      <c r="G65" s="44"/>
      <c r="H65" s="91"/>
    </row>
    <row r="66" spans="3:10" x14ac:dyDescent="0.3">
      <c r="C66" s="25" t="s">
        <v>84</v>
      </c>
      <c r="D66" s="22">
        <v>61116.416666666999</v>
      </c>
      <c r="E66" s="22">
        <v>45631.5</v>
      </c>
      <c r="F66" s="23">
        <v>37169.853333318999</v>
      </c>
      <c r="G66" s="44"/>
      <c r="H66" s="44"/>
    </row>
    <row r="67" spans="3:10" x14ac:dyDescent="0.3">
      <c r="C67" s="41" t="s">
        <v>87</v>
      </c>
      <c r="D67" s="101"/>
      <c r="E67" s="101"/>
      <c r="F67" s="102"/>
      <c r="G67" s="44"/>
      <c r="H67" s="44"/>
    </row>
    <row r="68" spans="3:10" x14ac:dyDescent="0.3">
      <c r="C68" s="25" t="s">
        <v>86</v>
      </c>
      <c r="D68" s="22">
        <v>2.5150000000000001</v>
      </c>
      <c r="E68" s="22">
        <v>1.996</v>
      </c>
      <c r="F68" s="23">
        <v>2.2863415759999999</v>
      </c>
      <c r="G68" s="44"/>
      <c r="H68" s="44"/>
    </row>
    <row r="69" spans="3:10" x14ac:dyDescent="0.3">
      <c r="C69" s="25" t="s">
        <v>130</v>
      </c>
      <c r="D69" s="61">
        <v>0.99299999999999999</v>
      </c>
      <c r="E69" s="61">
        <v>0.997</v>
      </c>
      <c r="F69" s="80">
        <v>1.9950000000000001</v>
      </c>
      <c r="G69" s="44"/>
      <c r="H69" s="44"/>
    </row>
    <row r="70" spans="3:10" x14ac:dyDescent="0.3">
      <c r="C70" s="25" t="s">
        <v>205</v>
      </c>
      <c r="D70" s="61">
        <v>0.93899999999999995</v>
      </c>
      <c r="E70" s="61">
        <v>0.93100000000000005</v>
      </c>
      <c r="F70" s="80">
        <v>0.94199999999999995</v>
      </c>
      <c r="G70" s="44"/>
      <c r="H70" s="44"/>
    </row>
    <row r="71" spans="3:10" x14ac:dyDescent="0.3">
      <c r="C71" s="41" t="s">
        <v>121</v>
      </c>
      <c r="D71" s="98"/>
      <c r="E71" s="98"/>
      <c r="F71" s="99"/>
      <c r="G71" s="44"/>
      <c r="H71" s="44"/>
    </row>
    <row r="72" spans="3:10" x14ac:dyDescent="0.3">
      <c r="C72" s="25" t="s">
        <v>208</v>
      </c>
      <c r="D72" s="30">
        <v>1040.8889999999999</v>
      </c>
      <c r="E72" s="30">
        <v>1159.2619999999999</v>
      </c>
      <c r="F72" s="70">
        <v>1191.02</v>
      </c>
      <c r="G72" s="44"/>
      <c r="H72" s="44"/>
      <c r="I72" s="15"/>
      <c r="J72" s="15"/>
    </row>
    <row r="73" spans="3:10" x14ac:dyDescent="0.3">
      <c r="C73" s="25" t="s">
        <v>131</v>
      </c>
      <c r="D73" s="30">
        <v>3494</v>
      </c>
      <c r="E73" s="30">
        <v>4471</v>
      </c>
      <c r="F73" s="70">
        <v>4627</v>
      </c>
      <c r="G73" s="44"/>
      <c r="H73" s="44"/>
      <c r="I73" s="15"/>
      <c r="J73" s="15"/>
    </row>
    <row r="74" spans="3:10" x14ac:dyDescent="0.3">
      <c r="C74" s="25" t="s">
        <v>132</v>
      </c>
      <c r="D74" s="22"/>
      <c r="E74" s="22">
        <v>228854.16666666701</v>
      </c>
      <c r="F74" s="23">
        <v>231485.17</v>
      </c>
      <c r="G74" s="44"/>
      <c r="H74" s="44"/>
    </row>
    <row r="75" spans="3:10" x14ac:dyDescent="0.3">
      <c r="C75" s="41" t="s">
        <v>122</v>
      </c>
      <c r="D75" s="101"/>
      <c r="E75" s="101"/>
      <c r="F75" s="102"/>
      <c r="G75" s="44"/>
      <c r="H75" s="44"/>
    </row>
    <row r="76" spans="3:10" x14ac:dyDescent="0.3">
      <c r="C76" s="25" t="s">
        <v>118</v>
      </c>
      <c r="D76" s="22">
        <v>21</v>
      </c>
      <c r="E76" s="22">
        <v>21</v>
      </c>
      <c r="F76" s="81">
        <v>21</v>
      </c>
      <c r="G76" s="44"/>
      <c r="H76" s="44"/>
    </row>
    <row r="77" spans="3:10" x14ac:dyDescent="0.3">
      <c r="C77" s="25" t="s">
        <v>133</v>
      </c>
      <c r="D77" s="22">
        <v>1888573</v>
      </c>
      <c r="E77" s="22">
        <v>1886116</v>
      </c>
      <c r="F77" s="23">
        <v>1955455</v>
      </c>
      <c r="G77" s="44"/>
      <c r="H77" s="44"/>
    </row>
    <row r="80" spans="3:10" x14ac:dyDescent="0.3">
      <c r="C80" s="47" t="s">
        <v>112</v>
      </c>
      <c r="F80" s="59"/>
    </row>
    <row r="81" spans="3:18" x14ac:dyDescent="0.3">
      <c r="D81" s="17">
        <v>2023</v>
      </c>
      <c r="E81" s="17">
        <v>2024</v>
      </c>
      <c r="F81" s="18">
        <v>2025</v>
      </c>
      <c r="G81" s="19"/>
      <c r="H81" s="19"/>
    </row>
    <row r="82" spans="3:18" x14ac:dyDescent="0.3">
      <c r="C82" s="41" t="s">
        <v>88</v>
      </c>
      <c r="D82" s="30">
        <v>230</v>
      </c>
      <c r="E82" s="30">
        <v>340</v>
      </c>
      <c r="F82" s="23">
        <v>1152</v>
      </c>
      <c r="G82" s="44"/>
      <c r="H82" s="91"/>
    </row>
    <row r="83" spans="3:18" x14ac:dyDescent="0.3">
      <c r="C83" s="25" t="s">
        <v>89</v>
      </c>
      <c r="D83" s="103">
        <v>35</v>
      </c>
      <c r="E83" s="103">
        <v>75</v>
      </c>
      <c r="F83" s="104">
        <v>92</v>
      </c>
      <c r="G83" s="44"/>
      <c r="H83" s="44"/>
    </row>
    <row r="84" spans="3:18" x14ac:dyDescent="0.3">
      <c r="C84" s="25" t="s">
        <v>90</v>
      </c>
      <c r="D84" s="103"/>
      <c r="E84" s="103">
        <v>7</v>
      </c>
      <c r="F84" s="104">
        <v>789</v>
      </c>
      <c r="G84" s="44"/>
      <c r="H84" s="44"/>
    </row>
    <row r="85" spans="3:18" x14ac:dyDescent="0.3">
      <c r="C85" s="41" t="s">
        <v>91</v>
      </c>
      <c r="D85" s="22">
        <v>522</v>
      </c>
      <c r="E85" s="30">
        <v>780</v>
      </c>
      <c r="F85" s="23">
        <v>2352</v>
      </c>
      <c r="G85" s="44"/>
      <c r="H85" s="44"/>
    </row>
    <row r="86" spans="3:18" x14ac:dyDescent="0.3">
      <c r="C86" s="41" t="s">
        <v>137</v>
      </c>
      <c r="D86" s="22">
        <v>232357</v>
      </c>
      <c r="E86" s="30">
        <v>332803</v>
      </c>
      <c r="F86" s="23">
        <v>328352</v>
      </c>
      <c r="G86" s="44"/>
      <c r="H86" s="91"/>
    </row>
    <row r="87" spans="3:18" x14ac:dyDescent="0.3">
      <c r="C87" s="41" t="s">
        <v>138</v>
      </c>
      <c r="D87" s="22">
        <v>3267611.9040000001</v>
      </c>
      <c r="E87" s="30">
        <v>5032904.108</v>
      </c>
      <c r="F87" s="23">
        <v>4975161.6040000003</v>
      </c>
      <c r="G87" s="44"/>
      <c r="H87" s="44"/>
      <c r="I87" s="15"/>
      <c r="J87" s="15"/>
      <c r="K87" s="15"/>
      <c r="L87" s="15"/>
      <c r="M87" s="15"/>
      <c r="N87" s="15"/>
      <c r="O87" s="15"/>
    </row>
    <row r="88" spans="3:18" x14ac:dyDescent="0.3">
      <c r="C88" s="41" t="s">
        <v>134</v>
      </c>
      <c r="D88" s="53">
        <f>IFERROR(D87*5.263,"")</f>
        <v>17197441.450752001</v>
      </c>
      <c r="E88" s="51">
        <f>IFERROR(E87*5.263,"")</f>
        <v>26488174.320404001</v>
      </c>
      <c r="F88" s="23">
        <f>IFERROR(F87*5.263,"")</f>
        <v>26184275.521852002</v>
      </c>
      <c r="G88" s="44"/>
      <c r="H88" s="87"/>
      <c r="I88" s="15"/>
      <c r="J88" s="15"/>
      <c r="K88" s="15"/>
      <c r="L88" s="15"/>
      <c r="M88" s="15"/>
      <c r="N88" s="15"/>
      <c r="O88" s="15"/>
    </row>
    <row r="89" spans="3:18" x14ac:dyDescent="0.3">
      <c r="C89" s="41" t="s">
        <v>119</v>
      </c>
      <c r="D89" s="53">
        <f t="shared" ref="D89:E89" si="0">+D87*851/1000000</f>
        <v>2780.7377303039998</v>
      </c>
      <c r="E89" s="51">
        <f t="shared" si="0"/>
        <v>4283.0013959079997</v>
      </c>
      <c r="F89" s="23">
        <f>+F87*851/1000000</f>
        <v>4233.8625250040004</v>
      </c>
      <c r="G89" s="44"/>
      <c r="H89" s="87"/>
      <c r="I89" s="15"/>
      <c r="J89" s="15"/>
      <c r="K89" s="15"/>
      <c r="L89" s="15"/>
      <c r="M89" s="15"/>
      <c r="N89" s="15"/>
      <c r="O89" s="15"/>
    </row>
    <row r="90" spans="3:18" x14ac:dyDescent="0.3">
      <c r="C90" s="15"/>
      <c r="D90" s="15"/>
      <c r="E90" s="15"/>
      <c r="F90" s="15"/>
      <c r="I90" s="15"/>
      <c r="J90" s="15"/>
      <c r="K90" s="15"/>
      <c r="L90" s="15"/>
      <c r="M90" s="15"/>
      <c r="N90" s="15"/>
      <c r="O90" s="15"/>
    </row>
    <row r="91" spans="3:18" x14ac:dyDescent="0.3">
      <c r="C91" s="15"/>
      <c r="D91" s="15"/>
      <c r="E91" s="15"/>
      <c r="L91" s="15"/>
      <c r="M91" s="15"/>
      <c r="N91" s="15"/>
      <c r="O91" s="15"/>
      <c r="P91" s="15"/>
      <c r="Q91" s="15"/>
      <c r="R91" s="15"/>
    </row>
    <row r="92" spans="3:18" x14ac:dyDescent="0.3">
      <c r="C92" s="47" t="s">
        <v>115</v>
      </c>
      <c r="I92" s="15"/>
      <c r="J92" s="15"/>
      <c r="K92" s="15"/>
      <c r="L92" s="15"/>
      <c r="M92" s="15"/>
      <c r="N92" s="15"/>
      <c r="O92" s="15"/>
    </row>
    <row r="93" spans="3:18" x14ac:dyDescent="0.3">
      <c r="C93" s="15"/>
      <c r="D93" s="17">
        <v>2024</v>
      </c>
      <c r="E93" s="18">
        <v>2025</v>
      </c>
      <c r="F93" s="19"/>
      <c r="G93" s="19"/>
      <c r="H93" s="19"/>
      <c r="I93" s="15"/>
      <c r="J93" s="15"/>
      <c r="K93" s="15"/>
      <c r="L93" s="15"/>
      <c r="M93" s="15"/>
      <c r="N93" s="15"/>
      <c r="O93" s="15"/>
    </row>
    <row r="94" spans="3:18" hidden="1" x14ac:dyDescent="0.3">
      <c r="D94" s="49" t="s">
        <v>225</v>
      </c>
      <c r="E94" s="48" t="s">
        <v>224</v>
      </c>
      <c r="F94" s="105"/>
      <c r="I94" s="15"/>
      <c r="J94" s="15"/>
      <c r="K94" s="15"/>
      <c r="L94" s="15"/>
      <c r="M94" s="15"/>
      <c r="N94" s="15"/>
      <c r="O94" s="15"/>
    </row>
    <row r="95" spans="3:18" x14ac:dyDescent="0.3">
      <c r="C95" s="41" t="s">
        <v>85</v>
      </c>
      <c r="D95" s="30">
        <v>30</v>
      </c>
      <c r="E95" s="70">
        <v>33</v>
      </c>
      <c r="F95" s="43"/>
      <c r="G95" s="44"/>
      <c r="H95" s="44"/>
      <c r="I95" s="15"/>
      <c r="J95" s="15"/>
      <c r="K95" s="15"/>
      <c r="L95" s="15"/>
      <c r="M95" s="15"/>
      <c r="N95" s="15"/>
      <c r="O95" s="15"/>
    </row>
    <row r="96" spans="3:18" x14ac:dyDescent="0.3">
      <c r="C96" s="25" t="s">
        <v>92</v>
      </c>
      <c r="D96" s="22">
        <v>3248</v>
      </c>
      <c r="E96" s="23">
        <v>3399</v>
      </c>
      <c r="F96" s="20"/>
      <c r="G96" s="44"/>
      <c r="H96" s="44"/>
      <c r="I96" s="15"/>
      <c r="J96" s="15"/>
      <c r="K96" s="15"/>
      <c r="L96" s="15"/>
      <c r="M96" s="15"/>
      <c r="N96" s="15"/>
      <c r="O96" s="15"/>
    </row>
    <row r="97" spans="3:15" x14ac:dyDescent="0.3">
      <c r="C97" s="25" t="s">
        <v>93</v>
      </c>
      <c r="D97" s="22">
        <v>2313</v>
      </c>
      <c r="E97" s="23">
        <v>2465</v>
      </c>
      <c r="F97" s="20"/>
      <c r="G97" s="44"/>
      <c r="H97" s="44"/>
      <c r="I97" s="15"/>
      <c r="J97" s="15"/>
      <c r="K97" s="15"/>
      <c r="L97" s="15"/>
      <c r="M97" s="15"/>
      <c r="N97" s="15"/>
      <c r="O97" s="15"/>
    </row>
    <row r="98" spans="3:15" x14ac:dyDescent="0.3">
      <c r="C98" s="25" t="s">
        <v>94</v>
      </c>
      <c r="D98" s="22">
        <v>451</v>
      </c>
      <c r="E98" s="23">
        <v>546</v>
      </c>
      <c r="F98" s="20"/>
      <c r="G98" s="44"/>
      <c r="H98" s="44"/>
      <c r="I98" s="15"/>
      <c r="J98" s="15"/>
      <c r="K98" s="15"/>
      <c r="L98" s="15"/>
      <c r="M98" s="15"/>
      <c r="N98" s="15"/>
      <c r="O98" s="15"/>
    </row>
    <row r="99" spans="3:15" x14ac:dyDescent="0.3">
      <c r="C99" s="25" t="s">
        <v>95</v>
      </c>
      <c r="D99" s="22">
        <v>71</v>
      </c>
      <c r="E99" s="23">
        <v>70</v>
      </c>
      <c r="F99" s="20"/>
      <c r="G99" s="44"/>
      <c r="H99" s="44"/>
      <c r="I99" s="15"/>
      <c r="J99" s="15"/>
      <c r="K99" s="15"/>
      <c r="L99" s="15"/>
      <c r="M99" s="15"/>
      <c r="N99" s="15"/>
      <c r="O99" s="15"/>
    </row>
    <row r="100" spans="3:15" x14ac:dyDescent="0.3">
      <c r="C100" s="25" t="s">
        <v>96</v>
      </c>
      <c r="D100" s="22">
        <v>477</v>
      </c>
      <c r="E100" s="23">
        <v>775</v>
      </c>
      <c r="F100" s="20"/>
      <c r="G100" s="44"/>
      <c r="H100" s="44"/>
      <c r="I100" s="15"/>
      <c r="J100" s="15"/>
      <c r="K100" s="15"/>
      <c r="L100" s="15"/>
      <c r="M100" s="15"/>
      <c r="N100" s="15"/>
      <c r="O100" s="15"/>
    </row>
    <row r="101" spans="3:15" x14ac:dyDescent="0.3">
      <c r="C101" s="25" t="s">
        <v>97</v>
      </c>
      <c r="D101" s="22">
        <v>64</v>
      </c>
      <c r="E101" s="23">
        <v>91</v>
      </c>
      <c r="F101" s="20"/>
      <c r="G101" s="44"/>
      <c r="H101" s="44"/>
      <c r="I101" s="15"/>
      <c r="J101" s="15"/>
      <c r="K101" s="15"/>
      <c r="L101" s="15"/>
      <c r="M101" s="15"/>
      <c r="N101" s="15"/>
      <c r="O101" s="15"/>
    </row>
    <row r="102" spans="3:15" x14ac:dyDescent="0.3">
      <c r="C102" s="25" t="s">
        <v>98</v>
      </c>
      <c r="D102" s="22">
        <v>887</v>
      </c>
      <c r="E102" s="23">
        <v>1137</v>
      </c>
      <c r="F102" s="20"/>
      <c r="G102" s="44"/>
      <c r="H102" s="44"/>
      <c r="I102" s="15"/>
      <c r="J102" s="15"/>
      <c r="K102" s="15"/>
      <c r="L102" s="15"/>
      <c r="M102" s="15"/>
      <c r="N102" s="15"/>
      <c r="O102" s="15"/>
    </row>
    <row r="103" spans="3:15" x14ac:dyDescent="0.3">
      <c r="C103" s="25" t="s">
        <v>99</v>
      </c>
      <c r="D103" s="22">
        <v>111</v>
      </c>
      <c r="E103" s="23">
        <v>89</v>
      </c>
      <c r="F103" s="20"/>
      <c r="G103" s="44"/>
      <c r="H103" s="44"/>
      <c r="I103" s="15"/>
      <c r="J103" s="15"/>
      <c r="K103" s="15"/>
      <c r="L103" s="15"/>
      <c r="M103" s="15"/>
      <c r="N103" s="15"/>
      <c r="O103" s="15"/>
    </row>
    <row r="104" spans="3:15" x14ac:dyDescent="0.3">
      <c r="C104" s="25" t="s">
        <v>100</v>
      </c>
      <c r="D104" s="22">
        <v>18</v>
      </c>
      <c r="E104" s="23">
        <v>18</v>
      </c>
      <c r="F104" s="20"/>
      <c r="G104" s="44"/>
      <c r="H104" s="44"/>
      <c r="I104" s="15"/>
      <c r="J104" s="15"/>
      <c r="K104" s="15"/>
      <c r="L104" s="15"/>
      <c r="M104" s="15"/>
      <c r="N104" s="15"/>
      <c r="O104" s="15"/>
    </row>
    <row r="105" spans="3:15" x14ac:dyDescent="0.3">
      <c r="C105" s="25" t="s">
        <v>101</v>
      </c>
      <c r="D105" s="22">
        <v>19</v>
      </c>
      <c r="E105" s="23">
        <v>19</v>
      </c>
      <c r="F105" s="20"/>
      <c r="G105" s="44"/>
      <c r="H105" s="44"/>
      <c r="I105" s="15"/>
      <c r="J105" s="15"/>
      <c r="K105" s="15"/>
      <c r="L105" s="15"/>
      <c r="M105" s="15"/>
      <c r="N105" s="15"/>
      <c r="O105" s="15"/>
    </row>
    <row r="106" spans="3:15" x14ac:dyDescent="0.3">
      <c r="C106" s="25" t="s">
        <v>102</v>
      </c>
      <c r="D106" s="22">
        <v>1140</v>
      </c>
      <c r="E106" s="23">
        <v>1140</v>
      </c>
      <c r="F106" s="20"/>
      <c r="G106" s="44"/>
      <c r="H106" s="44"/>
      <c r="I106" s="15"/>
      <c r="J106" s="15"/>
      <c r="K106" s="15"/>
      <c r="L106" s="15"/>
      <c r="M106" s="15"/>
      <c r="N106" s="15"/>
      <c r="O106" s="15"/>
    </row>
    <row r="107" spans="3:15" x14ac:dyDescent="0.3">
      <c r="C107" s="25" t="s">
        <v>103</v>
      </c>
      <c r="D107" s="22">
        <v>750</v>
      </c>
      <c r="E107" s="23">
        <v>745</v>
      </c>
      <c r="F107" s="20"/>
      <c r="G107" s="44"/>
      <c r="H107" s="44"/>
    </row>
    <row r="108" spans="3:15" x14ac:dyDescent="0.3">
      <c r="C108" s="25" t="s">
        <v>104</v>
      </c>
      <c r="D108" s="22">
        <v>546337</v>
      </c>
      <c r="E108" s="23">
        <v>687675</v>
      </c>
      <c r="F108" s="20"/>
      <c r="G108" s="44"/>
      <c r="H108" s="44"/>
    </row>
    <row r="109" spans="3:15" x14ac:dyDescent="0.3">
      <c r="C109" s="25" t="s">
        <v>105</v>
      </c>
      <c r="D109" s="22">
        <v>688</v>
      </c>
      <c r="E109" s="23">
        <v>48820</v>
      </c>
      <c r="F109" s="20"/>
      <c r="G109" s="44"/>
      <c r="H109" s="44"/>
    </row>
    <row r="112" spans="3:15" x14ac:dyDescent="0.3">
      <c r="C112" s="47" t="s">
        <v>116</v>
      </c>
    </row>
    <row r="113" spans="3:13" x14ac:dyDescent="0.3">
      <c r="D113" s="17">
        <v>2023</v>
      </c>
      <c r="E113" s="17">
        <v>2024</v>
      </c>
      <c r="F113" s="18">
        <v>2025</v>
      </c>
      <c r="G113" s="19"/>
      <c r="H113" s="19"/>
    </row>
    <row r="114" spans="3:13" hidden="1" x14ac:dyDescent="0.3">
      <c r="D114" s="49" t="s">
        <v>223</v>
      </c>
      <c r="E114" s="49" t="s">
        <v>222</v>
      </c>
      <c r="F114" s="48" t="s">
        <v>221</v>
      </c>
    </row>
    <row r="115" spans="3:13" x14ac:dyDescent="0.3">
      <c r="C115" s="41" t="s">
        <v>80</v>
      </c>
      <c r="D115" s="98"/>
      <c r="E115" s="98"/>
      <c r="F115" s="99"/>
      <c r="G115" s="44"/>
      <c r="H115" s="44"/>
    </row>
    <row r="116" spans="3:13" x14ac:dyDescent="0.3">
      <c r="C116" s="25" t="s">
        <v>118</v>
      </c>
      <c r="D116" s="22">
        <v>2</v>
      </c>
      <c r="E116" s="22">
        <v>2</v>
      </c>
      <c r="F116" s="23">
        <v>113</v>
      </c>
      <c r="G116" s="44"/>
      <c r="H116" s="44"/>
    </row>
    <row r="117" spans="3:13" hidden="1" x14ac:dyDescent="0.3">
      <c r="C117" s="25" t="s">
        <v>106</v>
      </c>
      <c r="D117" s="22">
        <v>922188</v>
      </c>
      <c r="E117" s="22">
        <v>927041</v>
      </c>
      <c r="F117" s="23">
        <v>1673926</v>
      </c>
      <c r="G117" s="44"/>
      <c r="H117" s="44"/>
      <c r="I117" s="15"/>
      <c r="J117" s="15"/>
      <c r="K117" s="15"/>
      <c r="L117" s="15"/>
      <c r="M117" s="15"/>
    </row>
    <row r="118" spans="3:13" hidden="1" x14ac:dyDescent="0.3">
      <c r="C118" s="25" t="s">
        <v>135</v>
      </c>
      <c r="D118" s="22"/>
      <c r="E118" s="22"/>
      <c r="F118" s="23"/>
      <c r="G118" s="44"/>
      <c r="H118" s="44"/>
      <c r="I118" s="15"/>
      <c r="J118" s="15"/>
      <c r="K118" s="15"/>
      <c r="L118" s="15"/>
      <c r="M118" s="15"/>
    </row>
    <row r="119" spans="3:13" x14ac:dyDescent="0.3">
      <c r="C119" s="25" t="s">
        <v>106</v>
      </c>
      <c r="D119" s="22">
        <v>922188</v>
      </c>
      <c r="E119" s="22">
        <v>927041</v>
      </c>
      <c r="F119" s="23">
        <v>1673926</v>
      </c>
      <c r="G119" s="44"/>
      <c r="H119" s="44"/>
      <c r="I119" s="15"/>
      <c r="J119" s="15"/>
      <c r="K119" s="15"/>
      <c r="L119" s="15"/>
      <c r="M119" s="15"/>
    </row>
    <row r="120" spans="3:13" x14ac:dyDescent="0.3">
      <c r="C120" s="25" t="s">
        <v>135</v>
      </c>
      <c r="D120" s="22">
        <v>6505</v>
      </c>
      <c r="E120" s="22">
        <v>6633</v>
      </c>
      <c r="F120" s="23">
        <v>14294</v>
      </c>
      <c r="G120" s="44"/>
      <c r="H120" s="44"/>
      <c r="I120" s="15"/>
      <c r="J120" s="15"/>
      <c r="K120" s="15"/>
      <c r="L120" s="15"/>
      <c r="M120" s="15"/>
    </row>
    <row r="121" spans="3:13" x14ac:dyDescent="0.3">
      <c r="C121" s="41" t="s">
        <v>83</v>
      </c>
      <c r="D121" s="98"/>
      <c r="E121" s="98"/>
      <c r="F121" s="99"/>
      <c r="G121" s="44"/>
      <c r="H121" s="44"/>
    </row>
    <row r="122" spans="3:13" x14ac:dyDescent="0.3">
      <c r="C122" s="25" t="s">
        <v>118</v>
      </c>
      <c r="D122" s="22">
        <v>8</v>
      </c>
      <c r="E122" s="22">
        <v>12</v>
      </c>
      <c r="F122" s="23">
        <v>19</v>
      </c>
      <c r="G122" s="44"/>
      <c r="H122" s="91"/>
    </row>
    <row r="123" spans="3:13" x14ac:dyDescent="0.3">
      <c r="C123" s="25" t="s">
        <v>106</v>
      </c>
      <c r="D123" s="22">
        <v>793496</v>
      </c>
      <c r="E123" s="22">
        <v>817555</v>
      </c>
      <c r="F123" s="23">
        <v>804823</v>
      </c>
      <c r="G123" s="44"/>
      <c r="H123" s="44"/>
    </row>
    <row r="124" spans="3:13" x14ac:dyDescent="0.3">
      <c r="C124" s="25" t="s">
        <v>136</v>
      </c>
      <c r="D124" s="22">
        <v>1024</v>
      </c>
      <c r="E124" s="22">
        <v>1074</v>
      </c>
      <c r="F124" s="23">
        <v>1064</v>
      </c>
      <c r="G124" s="44"/>
      <c r="H124" s="44"/>
    </row>
    <row r="127" spans="3:13" x14ac:dyDescent="0.3">
      <c r="C127" s="106" t="s">
        <v>117</v>
      </c>
    </row>
    <row r="128" spans="3:13" x14ac:dyDescent="0.3">
      <c r="D128" s="17">
        <v>2023</v>
      </c>
      <c r="E128" s="17">
        <v>2024</v>
      </c>
      <c r="F128" s="18">
        <v>2025</v>
      </c>
      <c r="G128" s="19"/>
      <c r="H128" s="19"/>
    </row>
    <row r="129" spans="3:12" x14ac:dyDescent="0.3">
      <c r="C129" s="41" t="s">
        <v>107</v>
      </c>
      <c r="D129" s="30">
        <v>187742</v>
      </c>
      <c r="E129" s="30">
        <v>189109</v>
      </c>
      <c r="F129" s="70">
        <v>184750</v>
      </c>
      <c r="G129" s="44"/>
      <c r="H129" s="44"/>
    </row>
    <row r="130" spans="3:12" x14ac:dyDescent="0.3">
      <c r="C130" s="41" t="s">
        <v>108</v>
      </c>
      <c r="D130" s="22">
        <v>415</v>
      </c>
      <c r="E130" s="22">
        <v>427</v>
      </c>
      <c r="F130" s="23">
        <v>424</v>
      </c>
      <c r="G130" s="44"/>
      <c r="H130" s="44"/>
    </row>
    <row r="131" spans="3:12" x14ac:dyDescent="0.3">
      <c r="C131" s="41" t="s">
        <v>109</v>
      </c>
      <c r="D131" s="22">
        <v>133797</v>
      </c>
      <c r="E131" s="22">
        <v>131063</v>
      </c>
      <c r="F131" s="23">
        <v>133516</v>
      </c>
      <c r="G131" s="44"/>
      <c r="H131" s="44"/>
    </row>
    <row r="132" spans="3:12" x14ac:dyDescent="0.3">
      <c r="C132" s="41" t="s">
        <v>110</v>
      </c>
      <c r="D132" s="22">
        <v>9709</v>
      </c>
      <c r="E132" s="22">
        <v>9510</v>
      </c>
      <c r="F132" s="23">
        <v>9500</v>
      </c>
      <c r="G132" s="44"/>
      <c r="H132" s="44"/>
    </row>
    <row r="133" spans="3:12" x14ac:dyDescent="0.3">
      <c r="C133" s="41" t="s">
        <v>111</v>
      </c>
      <c r="D133" s="22">
        <v>61342</v>
      </c>
      <c r="E133" s="22">
        <v>64599</v>
      </c>
      <c r="F133" s="23">
        <v>60013</v>
      </c>
      <c r="G133" s="44"/>
      <c r="H133" s="44"/>
    </row>
    <row r="134" spans="3:12" x14ac:dyDescent="0.3"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</row>
    <row r="135" spans="3:12" x14ac:dyDescent="0.3">
      <c r="C135" s="117" t="s">
        <v>246</v>
      </c>
    </row>
    <row r="140" spans="3:12" x14ac:dyDescent="0.3">
      <c r="G140" s="15"/>
      <c r="H140" s="15"/>
      <c r="I140" s="15"/>
      <c r="J140" s="15"/>
      <c r="L140" s="15"/>
    </row>
    <row r="141" spans="3:12" x14ac:dyDescent="0.3">
      <c r="G141" s="15"/>
      <c r="H141" s="15"/>
      <c r="I141" s="15"/>
      <c r="J141" s="15"/>
      <c r="K141" s="15"/>
      <c r="L141" s="15"/>
    </row>
    <row r="142" spans="3:12" x14ac:dyDescent="0.3">
      <c r="G142" s="15"/>
      <c r="H142" s="15"/>
      <c r="I142" s="15"/>
      <c r="J142" s="15"/>
      <c r="K142" s="15"/>
      <c r="L142" s="15"/>
    </row>
    <row r="143" spans="3:12" x14ac:dyDescent="0.3">
      <c r="G143" s="15"/>
      <c r="H143" s="15"/>
      <c r="I143" s="15"/>
      <c r="J143" s="15"/>
      <c r="L143" s="15"/>
    </row>
    <row r="144" spans="3:12" x14ac:dyDescent="0.3">
      <c r="C144" s="15"/>
      <c r="G144" s="15"/>
      <c r="H144" s="15"/>
      <c r="I144" s="15"/>
      <c r="J144" s="15"/>
      <c r="K144" s="15"/>
      <c r="L144" s="15"/>
    </row>
    <row r="150" spans="3:11" x14ac:dyDescent="0.3">
      <c r="C150" s="15"/>
    </row>
    <row r="153" spans="3:11" x14ac:dyDescent="0.3">
      <c r="D153" s="15"/>
      <c r="E153" s="15"/>
      <c r="F153" s="15"/>
      <c r="G153" s="15"/>
      <c r="H153" s="15"/>
      <c r="I153" s="15"/>
      <c r="J153" s="15"/>
      <c r="K153" s="15"/>
    </row>
    <row r="154" spans="3:11" x14ac:dyDescent="0.3">
      <c r="D154" s="15"/>
      <c r="E154" s="15"/>
      <c r="F154" s="15"/>
      <c r="G154" s="15"/>
      <c r="H154" s="15"/>
      <c r="I154" s="15"/>
      <c r="J154" s="15"/>
      <c r="K154" s="15"/>
    </row>
    <row r="155" spans="3:11" x14ac:dyDescent="0.3">
      <c r="C155" s="15"/>
    </row>
    <row r="156" spans="3:11" x14ac:dyDescent="0.3">
      <c r="C156" s="15"/>
    </row>
    <row r="157" spans="3:11" x14ac:dyDescent="0.3">
      <c r="C157" s="15"/>
    </row>
    <row r="158" spans="3:11" x14ac:dyDescent="0.3">
      <c r="C158" s="15"/>
    </row>
    <row r="159" spans="3:11" x14ac:dyDescent="0.3">
      <c r="C159" s="15"/>
    </row>
    <row r="160" spans="3:11" x14ac:dyDescent="0.3">
      <c r="C160" s="15"/>
    </row>
    <row r="161" spans="3:3" x14ac:dyDescent="0.3">
      <c r="C161" s="15"/>
    </row>
    <row r="162" spans="3:3" x14ac:dyDescent="0.3">
      <c r="C162" s="15"/>
    </row>
    <row r="163" spans="3:3" x14ac:dyDescent="0.3">
      <c r="C163" s="15"/>
    </row>
    <row r="164" spans="3:3" x14ac:dyDescent="0.3">
      <c r="C164" s="15"/>
    </row>
    <row r="165" spans="3:3" x14ac:dyDescent="0.3">
      <c r="C165" s="15"/>
    </row>
    <row r="166" spans="3:3" x14ac:dyDescent="0.3">
      <c r="C166" s="15"/>
    </row>
    <row r="167" spans="3:3" x14ac:dyDescent="0.3">
      <c r="C167" s="15"/>
    </row>
    <row r="168" spans="3:3" x14ac:dyDescent="0.3">
      <c r="C168" s="15"/>
    </row>
    <row r="169" spans="3:3" x14ac:dyDescent="0.3">
      <c r="C169" s="15"/>
    </row>
    <row r="170" spans="3:3" x14ac:dyDescent="0.3">
      <c r="C170" s="15"/>
    </row>
    <row r="171" spans="3:3" x14ac:dyDescent="0.3">
      <c r="C171" s="15"/>
    </row>
  </sheetData>
  <mergeCells count="1">
    <mergeCell ref="C23:F23"/>
  </mergeCells>
  <pageMargins left="0.7" right="0.7" top="0.75" bottom="0.75" header="0.3" footer="0.3"/>
  <pageSetup paperSize="9" orientation="portrait" r:id="rId1"/>
  <customProperties>
    <customPr name="layoutContexts" r:id="rId2"/>
    <customPr name="TGK_LAUNCHED_SHEET" r:id="rId3"/>
    <customPr name="TGK_ORIGINAL_TEMPLATE_SHEET" r:id="rId4"/>
    <customPr name="TGK_RL_ITEM_ID" r:id="rId5"/>
    <customPr name="TGK_SHEET_ID" r:id="rId6"/>
    <customPr name="TGK_SHEET_POSITION" r:id="rId7"/>
  </customProperties>
  <drawing r:id="rId8"/>
  <legacy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item1.xml><?xml version="1.0" encoding="utf-8"?>
<easyPacket version="1.0">
  <header version="33.0.0.10.tgk.20251009114616"/>
  <data>
    <l refId="0" ln="227" eid="XLHiddenElement">
      <be refId="1" clsId="XLHiddenElement">
        <s key="sheetName">
          Prosperit
          <ch cod="e0"/>
        </s>
        <i key="index">65</i>
        <b key="row">S</b>
      </be>
      <be refId="2" clsId="XLHiddenElement">
        <s key="sheetName">
          Prosperit
          <ch cod="e0"/>
        </s>
        <i key="index">66</i>
        <b key="row">S</b>
      </be>
      <be refId="3" clsId="XLHiddenElement">
        <s key="sheetName">
          Prosperit
          <ch cod="e0"/>
        </s>
        <i key="index">61</i>
        <b key="row">S</b>
      </be>
      <be refId="4" clsId="XLHiddenElement">
        <s key="sheetName">
          Prosperit
          <ch cod="e0"/>
        </s>
        <i key="index">62</i>
        <b key="row">S</b>
      </be>
      <be refId="5" clsId="XLHiddenElement">
        <s key="sheetName">
          Prosperit
          <ch cod="e0"/>
        </s>
        <i key="index">42</i>
        <b key="row">S</b>
      </be>
      <be refId="6" clsId="XLHiddenElement">
        <s key="sheetName">
          Prosperit
          <ch cod="e0"/>
        </s>
        <i key="index">46</i>
        <b key="row">S</b>
      </be>
      <be refId="7" clsId="XLHiddenElement">
        <s key="sheetName">Pianeta</s>
        <i key="index">311</i>
        <b key="row">S</b>
      </be>
      <be refId="8" clsId="XLHiddenElement">
        <s key="sheetName">Pianeta</s>
        <i key="index">312</i>
        <b key="row">S</b>
      </be>
      <be refId="9" clsId="XLHiddenElement">
        <s key="sheetName">Pianeta</s>
        <i key="index">313</i>
        <b key="row">S</b>
      </be>
      <be refId="10" clsId="XLHiddenElement">
        <s key="sheetName">Pianeta</s>
        <i key="index">314</i>
        <b key="row">S</b>
      </be>
      <be refId="11" clsId="XLHiddenElement">
        <s key="sheetName">Pianeta</s>
        <i key="index">315</i>
        <b key="row">S</b>
      </be>
      <be refId="12" clsId="XLHiddenElement">
        <s key="sheetName">Pianeta</s>
        <i key="index">316</i>
        <b key="row">S</b>
      </be>
      <be refId="13" clsId="XLHiddenElement">
        <s key="sheetName">Pianeta</s>
        <i key="index">317</i>
        <b key="row">S</b>
      </be>
      <be refId="14" clsId="XLHiddenElement">
        <s key="sheetName">Pianeta</s>
        <i key="index">318</i>
        <b key="row">S</b>
      </be>
      <be refId="15" clsId="XLHiddenElement">
        <s key="sheetName">Pianeta</s>
        <i key="index">319</i>
        <b key="row">S</b>
      </be>
      <be refId="16" clsId="XLHiddenElement">
        <s key="sheetName">Pianeta</s>
        <i key="index">320</i>
        <b key="row">S</b>
      </be>
      <be refId="17" clsId="XLHiddenElement">
        <s key="sheetName">Pianeta</s>
        <i key="index">211</i>
        <b key="row">S</b>
      </be>
      <be refId="18" clsId="XLHiddenElement">
        <s key="sheetName">Pianeta</s>
        <i key="index">212</i>
        <b key="row">S</b>
      </be>
      <be refId="19" clsId="XLHiddenElement">
        <s key="sheetName">Pianeta</s>
        <i key="index">213</i>
        <b key="row">S</b>
      </be>
      <be refId="20" clsId="XLHiddenElement">
        <s key="sheetName">Pianeta</s>
        <i key="index">214</i>
        <b key="row">S</b>
      </be>
      <be refId="21" clsId="XLHiddenElement">
        <s key="sheetName">Pianeta</s>
        <i key="index">215</i>
        <b key="row">S</b>
      </be>
      <be refId="22" clsId="XLHiddenElement">
        <s key="sheetName">Pianeta</s>
        <i key="index">216</i>
        <b key="row">S</b>
      </be>
      <be refId="23" clsId="XLHiddenElement">
        <s key="sheetName">Pianeta</s>
        <i key="index">217</i>
        <b key="row">S</b>
      </be>
      <be refId="24" clsId="XLHiddenElement">
        <s key="sheetName">Pianeta</s>
        <i key="index">218</i>
        <b key="row">S</b>
      </be>
      <be refId="25" clsId="XLHiddenElement">
        <s key="sheetName">Pianeta</s>
        <i key="index">219</i>
        <b key="row">S</b>
      </be>
      <be refId="26" clsId="XLHiddenElement">
        <s key="sheetName">Pianeta</s>
        <i key="index">220</i>
        <b key="row">S</b>
      </be>
      <be refId="27" clsId="XLHiddenElement">
        <s key="sheetName">Pianeta</s>
        <i key="index">321</i>
        <b key="row">S</b>
      </be>
      <be refId="28" clsId="XLHiddenElement">
        <s key="sheetName">Pianeta</s>
        <i key="index">322</i>
        <b key="row">S</b>
      </be>
      <be refId="29" clsId="XLHiddenElement">
        <s key="sheetName">Pianeta</s>
        <i key="index">202</i>
        <b key="row">S</b>
      </be>
      <be refId="30" clsId="XLHiddenElement">
        <s key="sheetName">Pianeta</s>
        <i key="index">323</i>
        <b key="row">S</b>
      </be>
      <be refId="31" clsId="XLHiddenElement">
        <s key="sheetName">Pianeta</s>
        <i key="index">203</i>
        <b key="row">S</b>
      </be>
      <be refId="32" clsId="XLHiddenElement">
        <s key="sheetName">Pianeta</s>
        <i key="index">324</i>
        <b key="row">S</b>
      </be>
      <be refId="33" clsId="XLHiddenElement">
        <s key="sheetName">Pianeta</s>
        <i key="index">204</i>
        <b key="row">S</b>
      </be>
      <be refId="34" clsId="XLHiddenElement">
        <s key="sheetName">Pianeta</s>
        <i key="index">325</i>
        <b key="row">S</b>
      </be>
      <be refId="35" clsId="XLHiddenElement">
        <s key="sheetName">Pianeta</s>
        <i key="index">205</i>
        <b key="row">S</b>
      </be>
      <be refId="36" clsId="XLHiddenElement">
        <s key="sheetName">Pianeta</s>
        <i key="index">326</i>
        <b key="row">S</b>
      </be>
      <be refId="37" clsId="XLHiddenElement">
        <s key="sheetName">Pianeta</s>
        <i key="index">206</i>
        <b key="row">S</b>
      </be>
      <be refId="38" clsId="XLHiddenElement">
        <s key="sheetName">Pianeta</s>
        <i key="index">327</i>
        <b key="row">S</b>
      </be>
      <be refId="39" clsId="XLHiddenElement">
        <s key="sheetName">Pianeta</s>
        <i key="index">207</i>
        <b key="row">S</b>
      </be>
      <be refId="40" clsId="XLHiddenElement">
        <s key="sheetName">Pianeta</s>
        <i key="index">328</i>
        <b key="row">S</b>
      </be>
      <be refId="41" clsId="XLHiddenElement">
        <s key="sheetName">Pianeta</s>
        <i key="index">208</i>
        <b key="row">S</b>
      </be>
      <be refId="42" clsId="XLHiddenElement">
        <s key="sheetName">Pianeta</s>
        <i key="index">329</i>
        <b key="row">S</b>
      </be>
      <be refId="43" clsId="XLHiddenElement">
        <s key="sheetName">Pianeta</s>
        <i key="index">209</i>
        <b key="row">S</b>
      </be>
      <be refId="44" clsId="XLHiddenElement">
        <s key="sheetName">Pianeta</s>
        <i key="index">330</i>
        <b key="row">S</b>
      </be>
      <be refId="45" clsId="XLHiddenElement">
        <s key="sheetName">Pianeta</s>
        <i key="index">210</i>
        <b key="row">S</b>
      </be>
      <be refId="46" clsId="XLHiddenElement">
        <s key="sheetName">Pianeta</s>
        <i key="index">221</i>
        <b key="row">S</b>
      </be>
      <be refId="47" clsId="XLHiddenElement">
        <s key="sheetName">Pianeta</s>
        <i key="index">222</i>
        <b key="row">S</b>
      </be>
      <be refId="48" clsId="XLHiddenElement">
        <s key="sheetName">Pianeta</s>
        <i key="index">223</i>
        <b key="row">S</b>
      </be>
      <be refId="49" clsId="XLHiddenElement">
        <s key="sheetName">Pianeta</s>
        <i key="index">224</i>
        <b key="row">S</b>
      </be>
      <be refId="50" clsId="XLHiddenElement">
        <s key="sheetName">Pianeta</s>
        <i key="index">225</i>
        <b key="row">S</b>
      </be>
      <be refId="51" clsId="XLHiddenElement">
        <s key="sheetName">Pianeta</s>
        <i key="index">226</i>
        <b key="row">S</b>
      </be>
      <be refId="52" clsId="XLHiddenElement">
        <s key="sheetName">Pianeta</s>
        <i key="index">227</i>
        <b key="row">S</b>
      </be>
      <be refId="53" clsId="XLHiddenElement">
        <s key="sheetName">Pianeta</s>
        <i key="index">228</i>
        <b key="row">S</b>
      </be>
      <be refId="54" clsId="XLHiddenElement">
        <s key="sheetName">Pianeta</s>
        <i key="index">229</i>
        <b key="row">S</b>
      </be>
      <be refId="55" clsId="XLHiddenElement">
        <s key="sheetName">Pianeta</s>
        <i key="index">230</i>
        <b key="row">S</b>
      </be>
      <be refId="56" clsId="XLHiddenElement">
        <s key="sheetName">Pianeta</s>
        <i key="index">331</i>
        <b key="row">S</b>
      </be>
      <be refId="57" clsId="XLHiddenElement">
        <s key="sheetName">Pianeta</s>
        <i key="index">332</i>
        <b key="row">S</b>
      </be>
      <be refId="58" clsId="XLHiddenElement">
        <s key="sheetName">Pianeta</s>
        <i key="index">333</i>
        <b key="row">S</b>
      </be>
      <be refId="59" clsId="XLHiddenElement">
        <s key="sheetName">Pianeta</s>
        <i key="index">334</i>
        <b key="row">S</b>
      </be>
      <be refId="60" clsId="XLHiddenElement">
        <s key="sheetName">Pianeta</s>
        <i key="index">335</i>
        <b key="row">S</b>
      </be>
      <be refId="61" clsId="XLHiddenElement">
        <s key="sheetName">Pianeta</s>
        <i key="index">336</i>
        <b key="row">S</b>
      </be>
      <be refId="62" clsId="XLHiddenElement">
        <s key="sheetName">Pianeta</s>
        <i key="index">337</i>
        <b key="row">S</b>
      </be>
      <be refId="63" clsId="XLHiddenElement">
        <s key="sheetName">Pianeta</s>
        <i key="index">338</i>
        <b key="row">S</b>
      </be>
      <be refId="64" clsId="XLHiddenElement">
        <s key="sheetName">Pianeta</s>
        <i key="index">339</i>
        <b key="row">S</b>
      </be>
      <be refId="65" clsId="XLHiddenElement">
        <s key="sheetName">Pianeta</s>
        <i key="index">340</i>
        <b key="row">S</b>
      </be>
      <be refId="66" clsId="XLHiddenElement">
        <s key="sheetName">Pianeta</s>
        <i key="index">231</i>
        <b key="row">S</b>
      </be>
      <be refId="67" clsId="XLHiddenElement">
        <s key="sheetName">Pianeta</s>
        <i key="index">232</i>
        <b key="row">S</b>
      </be>
      <be refId="68" clsId="XLHiddenElement">
        <s key="sheetName">Pianeta</s>
        <i key="index">233</i>
        <b key="row">S</b>
      </be>
      <be refId="69" clsId="XLHiddenElement">
        <s key="sheetName">Pianeta</s>
        <i key="index">234</i>
        <b key="row">S</b>
      </be>
      <be refId="70" clsId="XLHiddenElement">
        <s key="sheetName">Pianeta</s>
        <i key="index">235</i>
        <b key="row">S</b>
      </be>
      <be refId="71" clsId="XLHiddenElement">
        <s key="sheetName">Pianeta</s>
        <i key="index">236</i>
        <b key="row">S</b>
      </be>
      <be refId="72" clsId="XLHiddenElement">
        <s key="sheetName">Pianeta</s>
        <i key="index">237</i>
        <b key="row">S</b>
      </be>
      <be refId="73" clsId="XLHiddenElement">
        <s key="sheetName">Pianeta</s>
        <i key="index">238</i>
        <b key="row">S</b>
      </be>
      <be refId="74" clsId="XLHiddenElement">
        <s key="sheetName">Pianeta</s>
        <i key="index">239</i>
        <b key="row">S</b>
      </be>
      <be refId="75" clsId="XLHiddenElement">
        <s key="sheetName">Pianeta</s>
        <i key="index">240</i>
        <b key="row">S</b>
      </be>
      <be refId="76" clsId="XLHiddenElement">
        <s key="sheetName">Pianeta</s>
        <i key="index">341</i>
        <b key="row">S</b>
      </be>
      <be refId="77" clsId="XLHiddenElement">
        <s key="sheetName">Pianeta</s>
        <i key="index">342</i>
        <b key="row">S</b>
      </be>
      <be refId="78" clsId="XLHiddenElement">
        <s key="sheetName">Pianeta</s>
        <i key="index">343</i>
        <b key="row">S</b>
      </be>
      <be refId="79" clsId="XLHiddenElement">
        <s key="sheetName">Pianeta</s>
        <i key="index">344</i>
        <b key="row">S</b>
      </be>
      <be refId="80" clsId="XLHiddenElement">
        <s key="sheetName">Pianeta</s>
        <i key="index">345</i>
        <b key="row">S</b>
      </be>
      <be refId="81" clsId="XLHiddenElement">
        <s key="sheetName">Pianeta</s>
        <i key="index">346</i>
        <b key="row">S</b>
      </be>
      <be refId="82" clsId="XLHiddenElement">
        <s key="sheetName">Pianeta</s>
        <i key="index">347</i>
        <b key="row">S</b>
      </be>
      <be refId="83" clsId="XLHiddenElement">
        <s key="sheetName">Pianeta</s>
        <i key="index">348</i>
        <b key="row">S</b>
      </be>
      <be refId="84" clsId="XLHiddenElement">
        <s key="sheetName">Pianeta</s>
        <i key="index">349</i>
        <b key="row">S</b>
      </be>
      <be refId="85" clsId="XLHiddenElement">
        <s key="sheetName">Pianeta</s>
        <i key="index">350</i>
        <b key="row">S</b>
      </be>
      <be refId="86" clsId="XLHiddenElement">
        <s key="sheetName">Pianeta</s>
        <i key="index">241</i>
        <b key="row">S</b>
      </be>
      <be refId="87" clsId="XLHiddenElement">
        <s key="sheetName">Pianeta</s>
        <i key="index">242</i>
        <b key="row">S</b>
      </be>
      <be refId="88" clsId="XLHiddenElement">
        <s key="sheetName">Pianeta</s>
        <i key="index">243</i>
        <b key="row">S</b>
      </be>
      <be refId="89" clsId="XLHiddenElement">
        <s key="sheetName">Pianeta</s>
        <i key="index">244</i>
        <b key="row">S</b>
      </be>
      <be refId="90" clsId="XLHiddenElement">
        <s key="sheetName">Pianeta</s>
        <i key="index">245</i>
        <b key="row">S</b>
      </be>
      <be refId="91" clsId="XLHiddenElement">
        <s key="sheetName">Pianeta</s>
        <i key="index">246</i>
        <b key="row">S</b>
      </be>
      <be refId="92" clsId="XLHiddenElement">
        <s key="sheetName">Pianeta</s>
        <i key="index">247</i>
        <b key="row">S</b>
      </be>
      <be refId="93" clsId="XLHiddenElement">
        <s key="sheetName">Pianeta</s>
        <i key="index">248</i>
        <b key="row">S</b>
      </be>
      <be refId="94" clsId="XLHiddenElement">
        <s key="sheetName">Pianeta</s>
        <i key="index">249</i>
        <b key="row">S</b>
      </be>
      <be refId="95" clsId="XLHiddenElement">
        <s key="sheetName">Pianeta</s>
        <i key="index">250</i>
        <b key="row">S</b>
      </be>
      <be refId="96" clsId="XLHiddenElement">
        <s key="sheetName">Pianeta</s>
        <i key="index">351</i>
        <b key="row">S</b>
      </be>
      <be refId="97" clsId="XLHiddenElement">
        <s key="sheetName">Pianeta</s>
        <i key="index">352</i>
        <b key="row">S</b>
      </be>
      <be refId="98" clsId="XLHiddenElement">
        <s key="sheetName">Pianeta</s>
        <i key="index">353</i>
        <b key="row">S</b>
      </be>
      <be refId="99" clsId="XLHiddenElement">
        <s key="sheetName">Pianeta</s>
        <i key="index">354</i>
        <b key="row">S</b>
      </be>
      <be refId="100" clsId="XLHiddenElement">
        <s key="sheetName">Pianeta</s>
        <i key="index">355</i>
        <b key="row">S</b>
      </be>
      <be refId="101" clsId="XLHiddenElement">
        <s key="sheetName">Pianeta</s>
        <i key="index">356</i>
        <b key="row">S</b>
      </be>
      <be refId="102" clsId="XLHiddenElement">
        <s key="sheetName">Pianeta</s>
        <i key="index">357</i>
        <b key="row">S</b>
      </be>
      <be refId="103" clsId="XLHiddenElement">
        <s key="sheetName">Pianeta</s>
        <i key="index">358</i>
        <b key="row">S</b>
      </be>
      <be refId="104" clsId="XLHiddenElement">
        <s key="sheetName">Pianeta</s>
        <i key="index">359</i>
        <b key="row">S</b>
      </be>
      <be refId="105" clsId="XLHiddenElement">
        <s key="sheetName">Pianeta</s>
        <i key="index">360</i>
        <b key="row">S</b>
      </be>
      <be refId="106" clsId="XLHiddenElement">
        <s key="sheetName">Pianeta</s>
        <i key="index">251</i>
        <b key="row">S</b>
      </be>
      <be refId="107" clsId="XLHiddenElement">
        <s key="sheetName">Pianeta</s>
        <i key="index">252</i>
        <b key="row">S</b>
      </be>
      <be refId="108" clsId="XLHiddenElement">
        <s key="sheetName">Pianeta</s>
        <i key="index">253</i>
        <b key="row">S</b>
      </be>
      <be refId="109" clsId="XLHiddenElement">
        <s key="sheetName">Pianeta</s>
        <i key="index">254</i>
        <b key="row">S</b>
      </be>
      <be refId="110" clsId="XLHiddenElement">
        <s key="sheetName">Pianeta</s>
        <i key="index">255</i>
        <b key="row">S</b>
      </be>
      <be refId="111" clsId="XLHiddenElement">
        <s key="sheetName">Pianeta</s>
        <i key="index">256</i>
        <b key="row">S</b>
      </be>
      <be refId="112" clsId="XLHiddenElement">
        <s key="sheetName">Pianeta</s>
        <i key="index">257</i>
        <b key="row">S</b>
      </be>
      <be refId="113" clsId="XLHiddenElement">
        <s key="sheetName">Pianeta</s>
        <i key="index">258</i>
        <b key="row">S</b>
      </be>
      <be refId="114" clsId="XLHiddenElement">
        <s key="sheetName">Pianeta</s>
        <i key="index">259</i>
        <b key="row">S</b>
      </be>
      <be refId="115" clsId="XLHiddenElement">
        <s key="sheetName">Pianeta</s>
        <i key="index">260</i>
        <b key="row">S</b>
      </be>
      <be refId="116" clsId="XLHiddenElement">
        <s key="sheetName">Pianeta</s>
        <i key="index">361</i>
        <b key="row">S</b>
      </be>
      <be refId="117" clsId="XLHiddenElement">
        <s key="sheetName">Pianeta</s>
        <i key="index">362</i>
        <b key="row">S</b>
      </be>
      <be refId="118" clsId="XLHiddenElement">
        <s key="sheetName">Pianeta</s>
        <i key="index">363</i>
        <b key="row">S</b>
      </be>
      <be refId="119" clsId="XLHiddenElement">
        <s key="sheetName">Pianeta</s>
        <i key="index">364</i>
        <b key="row">S</b>
      </be>
      <be refId="120" clsId="XLHiddenElement">
        <s key="sheetName">Pianeta</s>
        <i key="index">365</i>
        <b key="row">S</b>
      </be>
      <be refId="121" clsId="XLHiddenElement">
        <s key="sheetName">Pianeta</s>
        <i key="index">366</i>
        <b key="row">S</b>
      </be>
      <be refId="122" clsId="XLHiddenElement">
        <s key="sheetName">Pianeta</s>
        <i key="index">367</i>
        <b key="row">S</b>
      </be>
      <be refId="123" clsId="XLHiddenElement">
        <s key="sheetName">Pianeta</s>
        <i key="index">368</i>
        <b key="row">S</b>
      </be>
      <be refId="124" clsId="XLHiddenElement">
        <s key="sheetName">Pianeta</s>
        <i key="index">369</i>
        <b key="row">S</b>
      </be>
      <be refId="125" clsId="XLHiddenElement">
        <s key="sheetName">Pianeta</s>
        <i key="index">370</i>
        <b key="row">S</b>
      </be>
      <be refId="126" clsId="XLHiddenElement">
        <s key="sheetName">Pianeta</s>
        <i key="index">261</i>
        <b key="row">S</b>
      </be>
      <be refId="127" clsId="XLHiddenElement">
        <s key="sheetName">Pianeta</s>
        <i key="index">262</i>
        <b key="row">S</b>
      </be>
      <be refId="128" clsId="XLHiddenElement">
        <s key="sheetName">Pianeta</s>
        <i key="index">263</i>
        <b key="row">S</b>
      </be>
      <be refId="129" clsId="XLHiddenElement">
        <s key="sheetName">Pianeta</s>
        <i key="index">264</i>
        <b key="row">S</b>
      </be>
      <be refId="130" clsId="XLHiddenElement">
        <s key="sheetName">Pianeta</s>
        <i key="index">265</i>
        <b key="row">S</b>
      </be>
      <be refId="131" clsId="XLHiddenElement">
        <s key="sheetName">Pianeta</s>
        <i key="index">266</i>
        <b key="row">S</b>
      </be>
      <be refId="132" clsId="XLHiddenElement">
        <s key="sheetName">Pianeta</s>
        <i key="index">267</i>
        <b key="row">S</b>
      </be>
      <be refId="133" clsId="XLHiddenElement">
        <s key="sheetName">Pianeta</s>
        <i key="index">268</i>
        <b key="row">S</b>
      </be>
      <be refId="134" clsId="XLHiddenElement">
        <s key="sheetName">Pianeta</s>
        <i key="index">269</i>
        <b key="row">S</b>
      </be>
      <be refId="135" clsId="XLHiddenElement">
        <s key="sheetName">Pianeta</s>
        <i key="index">270</i>
        <b key="row">S</b>
      </be>
      <be refId="136" clsId="XLHiddenElement">
        <s key="sheetName">Pianeta</s>
        <i key="index">371</i>
        <b key="row">S</b>
      </be>
      <be refId="137" clsId="XLHiddenElement">
        <s key="sheetName">Pianeta</s>
        <i key="index">372</i>
        <b key="row">S</b>
      </be>
      <be refId="138" clsId="XLHiddenElement">
        <s key="sheetName">Pianeta</s>
        <i key="index">373</i>
        <b key="row">S</b>
      </be>
      <be refId="139" clsId="XLHiddenElement">
        <s key="sheetName">Pianeta</s>
        <i key="index">374</i>
        <b key="row">S</b>
      </be>
      <be refId="140" clsId="XLHiddenElement">
        <s key="sheetName">Pianeta</s>
        <i key="index">375</i>
        <b key="row">S</b>
      </be>
      <be refId="141" clsId="XLHiddenElement">
        <s key="sheetName">Pianeta</s>
        <i key="index">376</i>
        <b key="row">S</b>
      </be>
      <be refId="142" clsId="XLHiddenElement">
        <s key="sheetName">Pianeta</s>
        <i key="index">377</i>
        <b key="row">S</b>
      </be>
      <be refId="143" clsId="XLHiddenElement">
        <s key="sheetName">Pianeta</s>
        <i key="index">378</i>
        <b key="row">S</b>
      </be>
      <be refId="144" clsId="XLHiddenElement">
        <s key="sheetName">Pianeta</s>
        <i key="index">379</i>
        <b key="row">S</b>
      </be>
      <be refId="145" clsId="XLHiddenElement">
        <s key="sheetName">Pianeta</s>
        <i key="index">380</i>
        <b key="row">S</b>
      </be>
      <be refId="146" clsId="XLHiddenElement">
        <s key="sheetName">Pianeta</s>
        <i key="index">271</i>
        <b key="row">S</b>
      </be>
      <be refId="147" clsId="XLHiddenElement">
        <s key="sheetName">Pianeta</s>
        <i key="index">272</i>
        <b key="row">S</b>
      </be>
      <be refId="148" clsId="XLHiddenElement">
        <s key="sheetName">Pianeta</s>
        <i key="index">273</i>
        <b key="row">S</b>
      </be>
      <be refId="149" clsId="XLHiddenElement">
        <s key="sheetName">Pianeta</s>
        <i key="index">274</i>
        <b key="row">S</b>
      </be>
      <be refId="150" clsId="XLHiddenElement">
        <s key="sheetName">Pianeta</s>
        <i key="index">275</i>
        <b key="row">S</b>
      </be>
      <be refId="151" clsId="XLHiddenElement">
        <s key="sheetName">Pianeta</s>
        <i key="index">276</i>
        <b key="row">S</b>
      </be>
      <be refId="152" clsId="XLHiddenElement">
        <s key="sheetName">Pianeta</s>
        <i key="index">277</i>
        <b key="row">S</b>
      </be>
      <be refId="153" clsId="XLHiddenElement">
        <s key="sheetName">Pianeta</s>
        <i key="index">278</i>
        <b key="row">S</b>
      </be>
      <be refId="154" clsId="XLHiddenElement">
        <s key="sheetName">Pianeta</s>
        <i key="index">279</i>
        <b key="row">S</b>
      </be>
      <be refId="155" clsId="XLHiddenElement">
        <s key="sheetName">Pianeta</s>
        <i key="index">280</i>
        <b key="row">S</b>
      </be>
      <be refId="156" clsId="XLHiddenElement">
        <s key="sheetName">Pianeta</s>
        <i key="index">381</i>
        <b key="row">S</b>
      </be>
      <be refId="157" clsId="XLHiddenElement">
        <s key="sheetName">Pianeta</s>
        <i key="index">382</i>
        <b key="row">S</b>
      </be>
      <be refId="158" clsId="XLHiddenElement">
        <s key="sheetName">Pianeta</s>
        <i key="index">383</i>
        <b key="row">S</b>
      </be>
      <be refId="159" clsId="XLHiddenElement">
        <s key="sheetName">Pianeta</s>
        <i key="index">384</i>
        <b key="row">S</b>
      </be>
      <be refId="160" clsId="XLHiddenElement">
        <s key="sheetName">Pianeta</s>
        <i key="index">385</i>
        <b key="row">S</b>
      </be>
      <be refId="161" clsId="XLHiddenElement">
        <s key="sheetName">Pianeta</s>
        <i key="index">386</i>
        <b key="row">S</b>
      </be>
      <be refId="162" clsId="XLHiddenElement">
        <s key="sheetName">Pianeta</s>
        <i key="index">387</i>
        <b key="row">S</b>
      </be>
      <be refId="163" clsId="XLHiddenElement">
        <s key="sheetName">Pianeta</s>
        <i key="index">388</i>
        <b key="row">S</b>
      </be>
      <be refId="164" clsId="XLHiddenElement">
        <s key="sheetName">Pianeta</s>
        <i key="index">389</i>
        <b key="row">S</b>
      </be>
      <be refId="165" clsId="XLHiddenElement">
        <s key="sheetName">Pianeta</s>
        <i key="index">390</i>
        <b key="row">S</b>
      </be>
      <be refId="166" clsId="XLHiddenElement">
        <s key="sheetName">Pianeta</s>
        <i key="index">281</i>
        <b key="row">S</b>
      </be>
      <be refId="167" clsId="XLHiddenElement">
        <s key="sheetName">Pianeta</s>
        <i key="index">282</i>
        <b key="row">S</b>
      </be>
      <be refId="168" clsId="XLHiddenElement">
        <s key="sheetName">Pianeta</s>
        <i key="index">283</i>
        <b key="row">S</b>
      </be>
      <be refId="169" clsId="XLHiddenElement">
        <s key="sheetName">Pianeta</s>
        <i key="index">284</i>
        <b key="row">S</b>
      </be>
      <be refId="170" clsId="XLHiddenElement">
        <s key="sheetName">Pianeta</s>
        <i key="index">285</i>
        <b key="row">S</b>
      </be>
      <be refId="171" clsId="XLHiddenElement">
        <s key="sheetName">Pianeta</s>
        <i key="index">286</i>
        <b key="row">S</b>
      </be>
      <be refId="172" clsId="XLHiddenElement">
        <s key="sheetName">Pianeta</s>
        <i key="index">287</i>
        <b key="row">S</b>
      </be>
      <be refId="173" clsId="XLHiddenElement">
        <s key="sheetName">Pianeta</s>
        <i key="index">288</i>
        <b key="row">S</b>
      </be>
      <be refId="174" clsId="XLHiddenElement">
        <s key="sheetName">Pianeta</s>
        <i key="index">289</i>
        <b key="row">S</b>
      </be>
      <be refId="175" clsId="XLHiddenElement">
        <s key="sheetName">Pianeta</s>
        <i key="index">290</i>
        <b key="row">S</b>
      </be>
      <be refId="176" clsId="XLHiddenElement">
        <s key="sheetName">Pianeta</s>
        <i key="index">391</i>
        <b key="row">S</b>
      </be>
      <be refId="177" clsId="XLHiddenElement">
        <s key="sheetName">Pianeta</s>
        <i key="index">392</i>
        <b key="row">S</b>
      </be>
      <be refId="178" clsId="XLHiddenElement">
        <s key="sheetName">Pianeta</s>
        <i key="index">393</i>
        <b key="row">S</b>
      </be>
      <be refId="179" clsId="XLHiddenElement">
        <s key="sheetName">Pianeta</s>
        <i key="index">394</i>
        <b key="row">S</b>
      </be>
      <be refId="180" clsId="XLHiddenElement">
        <s key="sheetName">Pianeta</s>
        <i key="index">395</i>
        <b key="row">S</b>
      </be>
      <be refId="181" clsId="XLHiddenElement">
        <s key="sheetName">Pianeta</s>
        <i key="index">396</i>
        <b key="row">S</b>
      </be>
      <be refId="182" clsId="XLHiddenElement">
        <s key="sheetName">Pianeta</s>
        <i key="index">397</i>
        <b key="row">S</b>
      </be>
      <be refId="183" clsId="XLHiddenElement">
        <s key="sheetName">Pianeta</s>
        <i key="index">398</i>
        <b key="row">S</b>
      </be>
      <be refId="184" clsId="XLHiddenElement">
        <s key="sheetName">Pianeta</s>
        <i key="index">399</i>
        <b key="row">S</b>
      </be>
      <be refId="185" clsId="XLHiddenElement">
        <s key="sheetName">Pianeta</s>
        <i key="index">400</i>
        <b key="row">S</b>
      </be>
      <be refId="186" clsId="XLHiddenElement">
        <s key="sheetName">Pianeta</s>
        <i key="index">291</i>
        <b key="row">S</b>
      </be>
      <be refId="187" clsId="XLHiddenElement">
        <s key="sheetName">Pianeta</s>
        <i key="index">292</i>
        <b key="row">S</b>
      </be>
      <be refId="188" clsId="XLHiddenElement">
        <s key="sheetName">Pianeta</s>
        <i key="index">293</i>
        <b key="row">S</b>
      </be>
      <be refId="189" clsId="XLHiddenElement">
        <s key="sheetName">Pianeta</s>
        <i key="index">294</i>
        <b key="row">S</b>
      </be>
      <be refId="190" clsId="XLHiddenElement">
        <s key="sheetName">Pianeta</s>
        <i key="index">295</i>
        <b key="row">S</b>
      </be>
      <be refId="191" clsId="XLHiddenElement">
        <s key="sheetName">Pianeta</s>
        <i key="index">296</i>
        <b key="row">S</b>
      </be>
      <be refId="192" clsId="XLHiddenElement">
        <s key="sheetName">Pianeta</s>
        <i key="index">297</i>
        <b key="row">S</b>
      </be>
      <be refId="193" clsId="XLHiddenElement">
        <s key="sheetName">Pianeta</s>
        <i key="index">298</i>
        <b key="row">S</b>
      </be>
      <be refId="194" clsId="XLHiddenElement">
        <s key="sheetName">Pianeta</s>
        <i key="index">299</i>
        <b key="row">S</b>
      </be>
      <be refId="195" clsId="XLHiddenElement">
        <s key="sheetName">Pianeta</s>
        <i key="index">300</i>
        <b key="row">S</b>
      </be>
      <be refId="196" clsId="XLHiddenElement">
        <s key="sheetName">Pianeta</s>
        <i key="index">401</i>
        <b key="row">S</b>
      </be>
      <be refId="197" clsId="XLHiddenElement">
        <s key="sheetName">Pianeta</s>
        <i key="index">402</i>
        <b key="row">S</b>
      </be>
      <be refId="198" clsId="XLHiddenElement">
        <s key="sheetName">Pianeta</s>
        <i key="index">403</i>
        <b key="row">S</b>
      </be>
      <be refId="199" clsId="XLHiddenElement">
        <s key="sheetName">Pianeta</s>
        <i key="index">404</i>
        <b key="row">S</b>
      </be>
      <be refId="200" clsId="XLHiddenElement">
        <s key="sheetName">Pianeta</s>
        <i key="index">405</i>
        <b key="row">S</b>
      </be>
      <be refId="201" clsId="XLHiddenElement">
        <s key="sheetName">Pianeta</s>
        <i key="index">406</i>
        <b key="row">S</b>
      </be>
      <be refId="202" clsId="XLHiddenElement">
        <s key="sheetName">Pianeta</s>
        <i key="index">407</i>
        <b key="row">S</b>
      </be>
      <be refId="203" clsId="XLHiddenElement">
        <s key="sheetName">Pianeta</s>
        <i key="index">408</i>
        <b key="row">S</b>
      </be>
      <be refId="204" clsId="XLHiddenElement">
        <s key="sheetName">Pianeta</s>
        <i key="index">409</i>
        <b key="row">S</b>
      </be>
      <be refId="205" clsId="XLHiddenElement">
        <s key="sheetName">Pianeta</s>
        <i key="index">410</i>
        <b key="row">S</b>
      </be>
      <be refId="206" clsId="XLHiddenElement">
        <s key="sheetName">Pianeta</s>
        <i key="index">411</i>
        <b key="row">S</b>
      </be>
      <be refId="207" clsId="XLHiddenElement">
        <s key="sheetName">Pianeta</s>
        <i key="index">412</i>
        <b key="row">S</b>
      </be>
      <be refId="208" clsId="XLHiddenElement">
        <s key="sheetName">Pianeta</s>
        <i key="index">413</i>
        <b key="row">S</b>
      </be>
      <be refId="209" clsId="XLHiddenElement">
        <s key="sheetName">Pianeta</s>
        <i key="index">414</i>
        <b key="row">S</b>
      </be>
      <be refId="210" clsId="XLHiddenElement">
        <s key="sheetName">Pianeta</s>
        <i key="index">415</i>
        <b key="row">S</b>
      </be>
      <be refId="211" clsId="XLHiddenElement">
        <s key="sheetName">Pianeta</s>
        <i key="index">416</i>
        <b key="row">S</b>
      </be>
      <be refId="212" clsId="XLHiddenElement">
        <s key="sheetName">Pianeta</s>
        <i key="index">301</i>
        <b key="row">S</b>
      </be>
      <be refId="213" clsId="XLHiddenElement">
        <s key="sheetName">Pianeta</s>
        <i key="index">302</i>
        <b key="row">S</b>
      </be>
      <be refId="214" clsId="XLHiddenElement">
        <s key="sheetName">Pianeta</s>
        <i key="index">303</i>
        <b key="row">S</b>
      </be>
      <be refId="215" clsId="XLHiddenElement">
        <s key="sheetName">Pianeta</s>
        <i key="index">304</i>
        <b key="row">S</b>
      </be>
      <be refId="216" clsId="XLHiddenElement">
        <s key="sheetName">Pianeta</s>
        <i key="index">305</i>
        <b key="row">S</b>
      </be>
      <be refId="217" clsId="XLHiddenElement">
        <s key="sheetName">Pianeta</s>
        <i key="index">306</i>
        <b key="row">S</b>
      </be>
      <be refId="218" clsId="XLHiddenElement">
        <s key="sheetName">Pianeta</s>
        <i key="index">307</i>
        <b key="row">S</b>
      </be>
      <be refId="219" clsId="XLHiddenElement">
        <s key="sheetName">Pianeta</s>
        <i key="index">308</i>
        <b key="row">S</b>
      </be>
      <be refId="220" clsId="XLHiddenElement">
        <s key="sheetName">Pianeta</s>
        <i key="index">309</i>
        <b key="row">S</b>
      </be>
      <be refId="221" clsId="XLHiddenElement">
        <s key="sheetName">Pianeta</s>
        <i key="index">310</i>
        <b key="row">S</b>
      </be>
      <be refId="222" clsId="XLHiddenElement">
        <s key="sheetName">Persone</s>
        <i key="index">77</i>
        <b key="row">S</b>
      </be>
      <be refId="223" clsId="XLHiddenElement">
        <s key="sheetName">Persone</s>
        <i key="index">57</i>
        <b key="row">S</b>
      </be>
      <be refId="224" clsId="XLHiddenElement">
        <s key="sheetName">Persone</s>
        <i key="index">30</i>
        <b key="row">S</b>
      </be>
      <be refId="225" clsId="XLHiddenElement">
        <s key="sheetName">Persone</s>
        <i key="index">33</i>
        <b key="row">S</b>
      </be>
      <be refId="226" clsId="XLHiddenElement">
        <s key="sheetName">Persone</s>
        <i key="index">24</i>
        <b key="row">S</b>
      </be>
      <be refId="227" clsId="XLHiddenElement">
        <s key="sheetName">Persone</s>
        <i key="index">27</i>
        <b key="row">S</b>
      </be>
    </l>
  </data>
</easyPacket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1e0c78-7440-4eae-806a-f293b9b76e1d" xsi:nil="true"/>
    <lcf76f155ced4ddcb4097134ff3c332f xmlns="4311cd90-a515-4394-88f0-a2df95eb1329">
      <Terms xmlns="http://schemas.microsoft.com/office/infopath/2007/PartnerControls"/>
    </lcf76f155ced4ddcb4097134ff3c332f>
  </documentManagement>
</p:properties>
</file>

<file path=customXml/item4.xml><?xml version="1.0" encoding="utf-8"?>
<easyPacket version="1.0">
  <header version="33.0.0.10.tgk.20251009114616"/>
  <data>
    <l refId="0" ln="227" eid="XLHiddenElement">
      <be refId="1" clsId="XLHiddenElement">
        <s key="sheetName">
          Prosperit
          <ch cod="e0"/>
        </s>
        <i key="index">65</i>
        <b key="row">S</b>
      </be>
      <be refId="2" clsId="XLHiddenElement">
        <s key="sheetName">
          Prosperit
          <ch cod="e0"/>
        </s>
        <i key="index">66</i>
        <b key="row">S</b>
      </be>
      <be refId="3" clsId="XLHiddenElement">
        <s key="sheetName">
          Prosperit
          <ch cod="e0"/>
        </s>
        <i key="index">61</i>
        <b key="row">S</b>
      </be>
      <be refId="4" clsId="XLHiddenElement">
        <s key="sheetName">
          Prosperit
          <ch cod="e0"/>
        </s>
        <i key="index">62</i>
        <b key="row">S</b>
      </be>
      <be refId="5" clsId="XLHiddenElement">
        <s key="sheetName">
          Prosperit
          <ch cod="e0"/>
        </s>
        <i key="index">42</i>
        <b key="row">S</b>
      </be>
      <be refId="6" clsId="XLHiddenElement">
        <s key="sheetName">
          Prosperit
          <ch cod="e0"/>
        </s>
        <i key="index">46</i>
        <b key="row">S</b>
      </be>
      <be refId="7" clsId="XLHiddenElement">
        <s key="sheetName">Pianeta</s>
        <i key="index">311</i>
        <b key="row">S</b>
      </be>
      <be refId="8" clsId="XLHiddenElement">
        <s key="sheetName">Pianeta</s>
        <i key="index">312</i>
        <b key="row">S</b>
      </be>
      <be refId="9" clsId="XLHiddenElement">
        <s key="sheetName">Pianeta</s>
        <i key="index">313</i>
        <b key="row">S</b>
      </be>
      <be refId="10" clsId="XLHiddenElement">
        <s key="sheetName">Pianeta</s>
        <i key="index">314</i>
        <b key="row">S</b>
      </be>
      <be refId="11" clsId="XLHiddenElement">
        <s key="sheetName">Pianeta</s>
        <i key="index">315</i>
        <b key="row">S</b>
      </be>
      <be refId="12" clsId="XLHiddenElement">
        <s key="sheetName">Pianeta</s>
        <i key="index">316</i>
        <b key="row">S</b>
      </be>
      <be refId="13" clsId="XLHiddenElement">
        <s key="sheetName">Pianeta</s>
        <i key="index">317</i>
        <b key="row">S</b>
      </be>
      <be refId="14" clsId="XLHiddenElement">
        <s key="sheetName">Pianeta</s>
        <i key="index">318</i>
        <b key="row">S</b>
      </be>
      <be refId="15" clsId="XLHiddenElement">
        <s key="sheetName">Pianeta</s>
        <i key="index">319</i>
        <b key="row">S</b>
      </be>
      <be refId="16" clsId="XLHiddenElement">
        <s key="sheetName">Pianeta</s>
        <i key="index">320</i>
        <b key="row">S</b>
      </be>
      <be refId="17" clsId="XLHiddenElement">
        <s key="sheetName">Pianeta</s>
        <i key="index">211</i>
        <b key="row">S</b>
      </be>
      <be refId="18" clsId="XLHiddenElement">
        <s key="sheetName">Pianeta</s>
        <i key="index">212</i>
        <b key="row">S</b>
      </be>
      <be refId="19" clsId="XLHiddenElement">
        <s key="sheetName">Pianeta</s>
        <i key="index">213</i>
        <b key="row">S</b>
      </be>
      <be refId="20" clsId="XLHiddenElement">
        <s key="sheetName">Pianeta</s>
        <i key="index">214</i>
        <b key="row">S</b>
      </be>
      <be refId="21" clsId="XLHiddenElement">
        <s key="sheetName">Pianeta</s>
        <i key="index">215</i>
        <b key="row">S</b>
      </be>
      <be refId="22" clsId="XLHiddenElement">
        <s key="sheetName">Pianeta</s>
        <i key="index">216</i>
        <b key="row">S</b>
      </be>
      <be refId="23" clsId="XLHiddenElement">
        <s key="sheetName">Pianeta</s>
        <i key="index">217</i>
        <b key="row">S</b>
      </be>
      <be refId="24" clsId="XLHiddenElement">
        <s key="sheetName">Pianeta</s>
        <i key="index">218</i>
        <b key="row">S</b>
      </be>
      <be refId="25" clsId="XLHiddenElement">
        <s key="sheetName">Pianeta</s>
        <i key="index">219</i>
        <b key="row">S</b>
      </be>
      <be refId="26" clsId="XLHiddenElement">
        <s key="sheetName">Pianeta</s>
        <i key="index">220</i>
        <b key="row">S</b>
      </be>
      <be refId="27" clsId="XLHiddenElement">
        <s key="sheetName">Pianeta</s>
        <i key="index">321</i>
        <b key="row">S</b>
      </be>
      <be refId="28" clsId="XLHiddenElement">
        <s key="sheetName">Pianeta</s>
        <i key="index">322</i>
        <b key="row">S</b>
      </be>
      <be refId="29" clsId="XLHiddenElement">
        <s key="sheetName">Pianeta</s>
        <i key="index">202</i>
        <b key="row">S</b>
      </be>
      <be refId="30" clsId="XLHiddenElement">
        <s key="sheetName">Pianeta</s>
        <i key="index">323</i>
        <b key="row">S</b>
      </be>
      <be refId="31" clsId="XLHiddenElement">
        <s key="sheetName">Pianeta</s>
        <i key="index">203</i>
        <b key="row">S</b>
      </be>
      <be refId="32" clsId="XLHiddenElement">
        <s key="sheetName">Pianeta</s>
        <i key="index">324</i>
        <b key="row">S</b>
      </be>
      <be refId="33" clsId="XLHiddenElement">
        <s key="sheetName">Pianeta</s>
        <i key="index">204</i>
        <b key="row">S</b>
      </be>
      <be refId="34" clsId="XLHiddenElement">
        <s key="sheetName">Pianeta</s>
        <i key="index">325</i>
        <b key="row">S</b>
      </be>
      <be refId="35" clsId="XLHiddenElement">
        <s key="sheetName">Pianeta</s>
        <i key="index">205</i>
        <b key="row">S</b>
      </be>
      <be refId="36" clsId="XLHiddenElement">
        <s key="sheetName">Pianeta</s>
        <i key="index">326</i>
        <b key="row">S</b>
      </be>
      <be refId="37" clsId="XLHiddenElement">
        <s key="sheetName">Pianeta</s>
        <i key="index">206</i>
        <b key="row">S</b>
      </be>
      <be refId="38" clsId="XLHiddenElement">
        <s key="sheetName">Pianeta</s>
        <i key="index">327</i>
        <b key="row">S</b>
      </be>
      <be refId="39" clsId="XLHiddenElement">
        <s key="sheetName">Pianeta</s>
        <i key="index">207</i>
        <b key="row">S</b>
      </be>
      <be refId="40" clsId="XLHiddenElement">
        <s key="sheetName">Pianeta</s>
        <i key="index">328</i>
        <b key="row">S</b>
      </be>
      <be refId="41" clsId="XLHiddenElement">
        <s key="sheetName">Pianeta</s>
        <i key="index">208</i>
        <b key="row">S</b>
      </be>
      <be refId="42" clsId="XLHiddenElement">
        <s key="sheetName">Pianeta</s>
        <i key="index">329</i>
        <b key="row">S</b>
      </be>
      <be refId="43" clsId="XLHiddenElement">
        <s key="sheetName">Pianeta</s>
        <i key="index">209</i>
        <b key="row">S</b>
      </be>
      <be refId="44" clsId="XLHiddenElement">
        <s key="sheetName">Pianeta</s>
        <i key="index">330</i>
        <b key="row">S</b>
      </be>
      <be refId="45" clsId="XLHiddenElement">
        <s key="sheetName">Pianeta</s>
        <i key="index">210</i>
        <b key="row">S</b>
      </be>
      <be refId="46" clsId="XLHiddenElement">
        <s key="sheetName">Pianeta</s>
        <i key="index">221</i>
        <b key="row">S</b>
      </be>
      <be refId="47" clsId="XLHiddenElement">
        <s key="sheetName">Pianeta</s>
        <i key="index">222</i>
        <b key="row">S</b>
      </be>
      <be refId="48" clsId="XLHiddenElement">
        <s key="sheetName">Pianeta</s>
        <i key="index">223</i>
        <b key="row">S</b>
      </be>
      <be refId="49" clsId="XLHiddenElement">
        <s key="sheetName">Pianeta</s>
        <i key="index">224</i>
        <b key="row">S</b>
      </be>
      <be refId="50" clsId="XLHiddenElement">
        <s key="sheetName">Pianeta</s>
        <i key="index">225</i>
        <b key="row">S</b>
      </be>
      <be refId="51" clsId="XLHiddenElement">
        <s key="sheetName">Pianeta</s>
        <i key="index">226</i>
        <b key="row">S</b>
      </be>
      <be refId="52" clsId="XLHiddenElement">
        <s key="sheetName">Pianeta</s>
        <i key="index">227</i>
        <b key="row">S</b>
      </be>
      <be refId="53" clsId="XLHiddenElement">
        <s key="sheetName">Pianeta</s>
        <i key="index">228</i>
        <b key="row">S</b>
      </be>
      <be refId="54" clsId="XLHiddenElement">
        <s key="sheetName">Pianeta</s>
        <i key="index">229</i>
        <b key="row">S</b>
      </be>
      <be refId="55" clsId="XLHiddenElement">
        <s key="sheetName">Pianeta</s>
        <i key="index">230</i>
        <b key="row">S</b>
      </be>
      <be refId="56" clsId="XLHiddenElement">
        <s key="sheetName">Pianeta</s>
        <i key="index">331</i>
        <b key="row">S</b>
      </be>
      <be refId="57" clsId="XLHiddenElement">
        <s key="sheetName">Pianeta</s>
        <i key="index">332</i>
        <b key="row">S</b>
      </be>
      <be refId="58" clsId="XLHiddenElement">
        <s key="sheetName">Pianeta</s>
        <i key="index">333</i>
        <b key="row">S</b>
      </be>
      <be refId="59" clsId="XLHiddenElement">
        <s key="sheetName">Pianeta</s>
        <i key="index">334</i>
        <b key="row">S</b>
      </be>
      <be refId="60" clsId="XLHiddenElement">
        <s key="sheetName">Pianeta</s>
        <i key="index">335</i>
        <b key="row">S</b>
      </be>
      <be refId="61" clsId="XLHiddenElement">
        <s key="sheetName">Pianeta</s>
        <i key="index">336</i>
        <b key="row">S</b>
      </be>
      <be refId="62" clsId="XLHiddenElement">
        <s key="sheetName">Pianeta</s>
        <i key="index">337</i>
        <b key="row">S</b>
      </be>
      <be refId="63" clsId="XLHiddenElement">
        <s key="sheetName">Pianeta</s>
        <i key="index">338</i>
        <b key="row">S</b>
      </be>
      <be refId="64" clsId="XLHiddenElement">
        <s key="sheetName">Pianeta</s>
        <i key="index">339</i>
        <b key="row">S</b>
      </be>
      <be refId="65" clsId="XLHiddenElement">
        <s key="sheetName">Pianeta</s>
        <i key="index">340</i>
        <b key="row">S</b>
      </be>
      <be refId="66" clsId="XLHiddenElement">
        <s key="sheetName">Pianeta</s>
        <i key="index">231</i>
        <b key="row">S</b>
      </be>
      <be refId="67" clsId="XLHiddenElement">
        <s key="sheetName">Pianeta</s>
        <i key="index">232</i>
        <b key="row">S</b>
      </be>
      <be refId="68" clsId="XLHiddenElement">
        <s key="sheetName">Pianeta</s>
        <i key="index">233</i>
        <b key="row">S</b>
      </be>
      <be refId="69" clsId="XLHiddenElement">
        <s key="sheetName">Pianeta</s>
        <i key="index">234</i>
        <b key="row">S</b>
      </be>
      <be refId="70" clsId="XLHiddenElement">
        <s key="sheetName">Pianeta</s>
        <i key="index">235</i>
        <b key="row">S</b>
      </be>
      <be refId="71" clsId="XLHiddenElement">
        <s key="sheetName">Pianeta</s>
        <i key="index">236</i>
        <b key="row">S</b>
      </be>
      <be refId="72" clsId="XLHiddenElement">
        <s key="sheetName">Pianeta</s>
        <i key="index">237</i>
        <b key="row">S</b>
      </be>
      <be refId="73" clsId="XLHiddenElement">
        <s key="sheetName">Pianeta</s>
        <i key="index">238</i>
        <b key="row">S</b>
      </be>
      <be refId="74" clsId="XLHiddenElement">
        <s key="sheetName">Pianeta</s>
        <i key="index">239</i>
        <b key="row">S</b>
      </be>
      <be refId="75" clsId="XLHiddenElement">
        <s key="sheetName">Pianeta</s>
        <i key="index">240</i>
        <b key="row">S</b>
      </be>
      <be refId="76" clsId="XLHiddenElement">
        <s key="sheetName">Pianeta</s>
        <i key="index">341</i>
        <b key="row">S</b>
      </be>
      <be refId="77" clsId="XLHiddenElement">
        <s key="sheetName">Pianeta</s>
        <i key="index">342</i>
        <b key="row">S</b>
      </be>
      <be refId="78" clsId="XLHiddenElement">
        <s key="sheetName">Pianeta</s>
        <i key="index">343</i>
        <b key="row">S</b>
      </be>
      <be refId="79" clsId="XLHiddenElement">
        <s key="sheetName">Pianeta</s>
        <i key="index">344</i>
        <b key="row">S</b>
      </be>
      <be refId="80" clsId="XLHiddenElement">
        <s key="sheetName">Pianeta</s>
        <i key="index">345</i>
        <b key="row">S</b>
      </be>
      <be refId="81" clsId="XLHiddenElement">
        <s key="sheetName">Pianeta</s>
        <i key="index">346</i>
        <b key="row">S</b>
      </be>
      <be refId="82" clsId="XLHiddenElement">
        <s key="sheetName">Pianeta</s>
        <i key="index">347</i>
        <b key="row">S</b>
      </be>
      <be refId="83" clsId="XLHiddenElement">
        <s key="sheetName">Pianeta</s>
        <i key="index">348</i>
        <b key="row">S</b>
      </be>
      <be refId="84" clsId="XLHiddenElement">
        <s key="sheetName">Pianeta</s>
        <i key="index">349</i>
        <b key="row">S</b>
      </be>
      <be refId="85" clsId="XLHiddenElement">
        <s key="sheetName">Pianeta</s>
        <i key="index">350</i>
        <b key="row">S</b>
      </be>
      <be refId="86" clsId="XLHiddenElement">
        <s key="sheetName">Pianeta</s>
        <i key="index">241</i>
        <b key="row">S</b>
      </be>
      <be refId="87" clsId="XLHiddenElement">
        <s key="sheetName">Pianeta</s>
        <i key="index">242</i>
        <b key="row">S</b>
      </be>
      <be refId="88" clsId="XLHiddenElement">
        <s key="sheetName">Pianeta</s>
        <i key="index">243</i>
        <b key="row">S</b>
      </be>
      <be refId="89" clsId="XLHiddenElement">
        <s key="sheetName">Pianeta</s>
        <i key="index">244</i>
        <b key="row">S</b>
      </be>
      <be refId="90" clsId="XLHiddenElement">
        <s key="sheetName">Pianeta</s>
        <i key="index">245</i>
        <b key="row">S</b>
      </be>
      <be refId="91" clsId="XLHiddenElement">
        <s key="sheetName">Pianeta</s>
        <i key="index">246</i>
        <b key="row">S</b>
      </be>
      <be refId="92" clsId="XLHiddenElement">
        <s key="sheetName">Pianeta</s>
        <i key="index">247</i>
        <b key="row">S</b>
      </be>
      <be refId="93" clsId="XLHiddenElement">
        <s key="sheetName">Pianeta</s>
        <i key="index">248</i>
        <b key="row">S</b>
      </be>
      <be refId="94" clsId="XLHiddenElement">
        <s key="sheetName">Pianeta</s>
        <i key="index">249</i>
        <b key="row">S</b>
      </be>
      <be refId="95" clsId="XLHiddenElement">
        <s key="sheetName">Pianeta</s>
        <i key="index">250</i>
        <b key="row">S</b>
      </be>
      <be refId="96" clsId="XLHiddenElement">
        <s key="sheetName">Pianeta</s>
        <i key="index">351</i>
        <b key="row">S</b>
      </be>
      <be refId="97" clsId="XLHiddenElement">
        <s key="sheetName">Pianeta</s>
        <i key="index">352</i>
        <b key="row">S</b>
      </be>
      <be refId="98" clsId="XLHiddenElement">
        <s key="sheetName">Pianeta</s>
        <i key="index">353</i>
        <b key="row">S</b>
      </be>
      <be refId="99" clsId="XLHiddenElement">
        <s key="sheetName">Pianeta</s>
        <i key="index">354</i>
        <b key="row">S</b>
      </be>
      <be refId="100" clsId="XLHiddenElement">
        <s key="sheetName">Pianeta</s>
        <i key="index">355</i>
        <b key="row">S</b>
      </be>
      <be refId="101" clsId="XLHiddenElement">
        <s key="sheetName">Pianeta</s>
        <i key="index">356</i>
        <b key="row">S</b>
      </be>
      <be refId="102" clsId="XLHiddenElement">
        <s key="sheetName">Pianeta</s>
        <i key="index">357</i>
        <b key="row">S</b>
      </be>
      <be refId="103" clsId="XLHiddenElement">
        <s key="sheetName">Pianeta</s>
        <i key="index">358</i>
        <b key="row">S</b>
      </be>
      <be refId="104" clsId="XLHiddenElement">
        <s key="sheetName">Pianeta</s>
        <i key="index">359</i>
        <b key="row">S</b>
      </be>
      <be refId="105" clsId="XLHiddenElement">
        <s key="sheetName">Pianeta</s>
        <i key="index">360</i>
        <b key="row">S</b>
      </be>
      <be refId="106" clsId="XLHiddenElement">
        <s key="sheetName">Pianeta</s>
        <i key="index">251</i>
        <b key="row">S</b>
      </be>
      <be refId="107" clsId="XLHiddenElement">
        <s key="sheetName">Pianeta</s>
        <i key="index">252</i>
        <b key="row">S</b>
      </be>
      <be refId="108" clsId="XLHiddenElement">
        <s key="sheetName">Pianeta</s>
        <i key="index">253</i>
        <b key="row">S</b>
      </be>
      <be refId="109" clsId="XLHiddenElement">
        <s key="sheetName">Pianeta</s>
        <i key="index">254</i>
        <b key="row">S</b>
      </be>
      <be refId="110" clsId="XLHiddenElement">
        <s key="sheetName">Pianeta</s>
        <i key="index">255</i>
        <b key="row">S</b>
      </be>
      <be refId="111" clsId="XLHiddenElement">
        <s key="sheetName">Pianeta</s>
        <i key="index">256</i>
        <b key="row">S</b>
      </be>
      <be refId="112" clsId="XLHiddenElement">
        <s key="sheetName">Pianeta</s>
        <i key="index">257</i>
        <b key="row">S</b>
      </be>
      <be refId="113" clsId="XLHiddenElement">
        <s key="sheetName">Pianeta</s>
        <i key="index">258</i>
        <b key="row">S</b>
      </be>
      <be refId="114" clsId="XLHiddenElement">
        <s key="sheetName">Pianeta</s>
        <i key="index">259</i>
        <b key="row">S</b>
      </be>
      <be refId="115" clsId="XLHiddenElement">
        <s key="sheetName">Pianeta</s>
        <i key="index">260</i>
        <b key="row">S</b>
      </be>
      <be refId="116" clsId="XLHiddenElement">
        <s key="sheetName">Pianeta</s>
        <i key="index">361</i>
        <b key="row">S</b>
      </be>
      <be refId="117" clsId="XLHiddenElement">
        <s key="sheetName">Pianeta</s>
        <i key="index">362</i>
        <b key="row">S</b>
      </be>
      <be refId="118" clsId="XLHiddenElement">
        <s key="sheetName">Pianeta</s>
        <i key="index">363</i>
        <b key="row">S</b>
      </be>
      <be refId="119" clsId="XLHiddenElement">
        <s key="sheetName">Pianeta</s>
        <i key="index">364</i>
        <b key="row">S</b>
      </be>
      <be refId="120" clsId="XLHiddenElement">
        <s key="sheetName">Pianeta</s>
        <i key="index">365</i>
        <b key="row">S</b>
      </be>
      <be refId="121" clsId="XLHiddenElement">
        <s key="sheetName">Pianeta</s>
        <i key="index">366</i>
        <b key="row">S</b>
      </be>
      <be refId="122" clsId="XLHiddenElement">
        <s key="sheetName">Pianeta</s>
        <i key="index">367</i>
        <b key="row">S</b>
      </be>
      <be refId="123" clsId="XLHiddenElement">
        <s key="sheetName">Pianeta</s>
        <i key="index">368</i>
        <b key="row">S</b>
      </be>
      <be refId="124" clsId="XLHiddenElement">
        <s key="sheetName">Pianeta</s>
        <i key="index">369</i>
        <b key="row">S</b>
      </be>
      <be refId="125" clsId="XLHiddenElement">
        <s key="sheetName">Pianeta</s>
        <i key="index">370</i>
        <b key="row">S</b>
      </be>
      <be refId="126" clsId="XLHiddenElement">
        <s key="sheetName">Pianeta</s>
        <i key="index">261</i>
        <b key="row">S</b>
      </be>
      <be refId="127" clsId="XLHiddenElement">
        <s key="sheetName">Pianeta</s>
        <i key="index">262</i>
        <b key="row">S</b>
      </be>
      <be refId="128" clsId="XLHiddenElement">
        <s key="sheetName">Pianeta</s>
        <i key="index">263</i>
        <b key="row">S</b>
      </be>
      <be refId="129" clsId="XLHiddenElement">
        <s key="sheetName">Pianeta</s>
        <i key="index">264</i>
        <b key="row">S</b>
      </be>
      <be refId="130" clsId="XLHiddenElement">
        <s key="sheetName">Pianeta</s>
        <i key="index">265</i>
        <b key="row">S</b>
      </be>
      <be refId="131" clsId="XLHiddenElement">
        <s key="sheetName">Pianeta</s>
        <i key="index">266</i>
        <b key="row">S</b>
      </be>
      <be refId="132" clsId="XLHiddenElement">
        <s key="sheetName">Pianeta</s>
        <i key="index">267</i>
        <b key="row">S</b>
      </be>
      <be refId="133" clsId="XLHiddenElement">
        <s key="sheetName">Pianeta</s>
        <i key="index">268</i>
        <b key="row">S</b>
      </be>
      <be refId="134" clsId="XLHiddenElement">
        <s key="sheetName">Pianeta</s>
        <i key="index">269</i>
        <b key="row">S</b>
      </be>
      <be refId="135" clsId="XLHiddenElement">
        <s key="sheetName">Pianeta</s>
        <i key="index">270</i>
        <b key="row">S</b>
      </be>
      <be refId="136" clsId="XLHiddenElement">
        <s key="sheetName">Pianeta</s>
        <i key="index">371</i>
        <b key="row">S</b>
      </be>
      <be refId="137" clsId="XLHiddenElement">
        <s key="sheetName">Pianeta</s>
        <i key="index">372</i>
        <b key="row">S</b>
      </be>
      <be refId="138" clsId="XLHiddenElement">
        <s key="sheetName">Pianeta</s>
        <i key="index">373</i>
        <b key="row">S</b>
      </be>
      <be refId="139" clsId="XLHiddenElement">
        <s key="sheetName">Pianeta</s>
        <i key="index">374</i>
        <b key="row">S</b>
      </be>
      <be refId="140" clsId="XLHiddenElement">
        <s key="sheetName">Pianeta</s>
        <i key="index">375</i>
        <b key="row">S</b>
      </be>
      <be refId="141" clsId="XLHiddenElement">
        <s key="sheetName">Pianeta</s>
        <i key="index">376</i>
        <b key="row">S</b>
      </be>
      <be refId="142" clsId="XLHiddenElement">
        <s key="sheetName">Pianeta</s>
        <i key="index">377</i>
        <b key="row">S</b>
      </be>
      <be refId="143" clsId="XLHiddenElement">
        <s key="sheetName">Pianeta</s>
        <i key="index">378</i>
        <b key="row">S</b>
      </be>
      <be refId="144" clsId="XLHiddenElement">
        <s key="sheetName">Pianeta</s>
        <i key="index">379</i>
        <b key="row">S</b>
      </be>
      <be refId="145" clsId="XLHiddenElement">
        <s key="sheetName">Pianeta</s>
        <i key="index">380</i>
        <b key="row">S</b>
      </be>
      <be refId="146" clsId="XLHiddenElement">
        <s key="sheetName">Pianeta</s>
        <i key="index">271</i>
        <b key="row">S</b>
      </be>
      <be refId="147" clsId="XLHiddenElement">
        <s key="sheetName">Pianeta</s>
        <i key="index">272</i>
        <b key="row">S</b>
      </be>
      <be refId="148" clsId="XLHiddenElement">
        <s key="sheetName">Pianeta</s>
        <i key="index">273</i>
        <b key="row">S</b>
      </be>
      <be refId="149" clsId="XLHiddenElement">
        <s key="sheetName">Pianeta</s>
        <i key="index">274</i>
        <b key="row">S</b>
      </be>
      <be refId="150" clsId="XLHiddenElement">
        <s key="sheetName">Pianeta</s>
        <i key="index">275</i>
        <b key="row">S</b>
      </be>
      <be refId="151" clsId="XLHiddenElement">
        <s key="sheetName">Pianeta</s>
        <i key="index">276</i>
        <b key="row">S</b>
      </be>
      <be refId="152" clsId="XLHiddenElement">
        <s key="sheetName">Pianeta</s>
        <i key="index">277</i>
        <b key="row">S</b>
      </be>
      <be refId="153" clsId="XLHiddenElement">
        <s key="sheetName">Pianeta</s>
        <i key="index">278</i>
        <b key="row">S</b>
      </be>
      <be refId="154" clsId="XLHiddenElement">
        <s key="sheetName">Pianeta</s>
        <i key="index">279</i>
        <b key="row">S</b>
      </be>
      <be refId="155" clsId="XLHiddenElement">
        <s key="sheetName">Pianeta</s>
        <i key="index">280</i>
        <b key="row">S</b>
      </be>
      <be refId="156" clsId="XLHiddenElement">
        <s key="sheetName">Pianeta</s>
        <i key="index">381</i>
        <b key="row">S</b>
      </be>
      <be refId="157" clsId="XLHiddenElement">
        <s key="sheetName">Pianeta</s>
        <i key="index">382</i>
        <b key="row">S</b>
      </be>
      <be refId="158" clsId="XLHiddenElement">
        <s key="sheetName">Pianeta</s>
        <i key="index">383</i>
        <b key="row">S</b>
      </be>
      <be refId="159" clsId="XLHiddenElement">
        <s key="sheetName">Pianeta</s>
        <i key="index">384</i>
        <b key="row">S</b>
      </be>
      <be refId="160" clsId="XLHiddenElement">
        <s key="sheetName">Pianeta</s>
        <i key="index">385</i>
        <b key="row">S</b>
      </be>
      <be refId="161" clsId="XLHiddenElement">
        <s key="sheetName">Pianeta</s>
        <i key="index">386</i>
        <b key="row">S</b>
      </be>
      <be refId="162" clsId="XLHiddenElement">
        <s key="sheetName">Pianeta</s>
        <i key="index">387</i>
        <b key="row">S</b>
      </be>
      <be refId="163" clsId="XLHiddenElement">
        <s key="sheetName">Pianeta</s>
        <i key="index">388</i>
        <b key="row">S</b>
      </be>
      <be refId="164" clsId="XLHiddenElement">
        <s key="sheetName">Pianeta</s>
        <i key="index">389</i>
        <b key="row">S</b>
      </be>
      <be refId="165" clsId="XLHiddenElement">
        <s key="sheetName">Pianeta</s>
        <i key="index">390</i>
        <b key="row">S</b>
      </be>
      <be refId="166" clsId="XLHiddenElement">
        <s key="sheetName">Pianeta</s>
        <i key="index">281</i>
        <b key="row">S</b>
      </be>
      <be refId="167" clsId="XLHiddenElement">
        <s key="sheetName">Pianeta</s>
        <i key="index">282</i>
        <b key="row">S</b>
      </be>
      <be refId="168" clsId="XLHiddenElement">
        <s key="sheetName">Pianeta</s>
        <i key="index">283</i>
        <b key="row">S</b>
      </be>
      <be refId="169" clsId="XLHiddenElement">
        <s key="sheetName">Pianeta</s>
        <i key="index">284</i>
        <b key="row">S</b>
      </be>
      <be refId="170" clsId="XLHiddenElement">
        <s key="sheetName">Pianeta</s>
        <i key="index">285</i>
        <b key="row">S</b>
      </be>
      <be refId="171" clsId="XLHiddenElement">
        <s key="sheetName">Pianeta</s>
        <i key="index">286</i>
        <b key="row">S</b>
      </be>
      <be refId="172" clsId="XLHiddenElement">
        <s key="sheetName">Pianeta</s>
        <i key="index">287</i>
        <b key="row">S</b>
      </be>
      <be refId="173" clsId="XLHiddenElement">
        <s key="sheetName">Pianeta</s>
        <i key="index">288</i>
        <b key="row">S</b>
      </be>
      <be refId="174" clsId="XLHiddenElement">
        <s key="sheetName">Pianeta</s>
        <i key="index">289</i>
        <b key="row">S</b>
      </be>
      <be refId="175" clsId="XLHiddenElement">
        <s key="sheetName">Pianeta</s>
        <i key="index">290</i>
        <b key="row">S</b>
      </be>
      <be refId="176" clsId="XLHiddenElement">
        <s key="sheetName">Pianeta</s>
        <i key="index">391</i>
        <b key="row">S</b>
      </be>
      <be refId="177" clsId="XLHiddenElement">
        <s key="sheetName">Pianeta</s>
        <i key="index">392</i>
        <b key="row">S</b>
      </be>
      <be refId="178" clsId="XLHiddenElement">
        <s key="sheetName">Pianeta</s>
        <i key="index">393</i>
        <b key="row">S</b>
      </be>
      <be refId="179" clsId="XLHiddenElement">
        <s key="sheetName">Pianeta</s>
        <i key="index">394</i>
        <b key="row">S</b>
      </be>
      <be refId="180" clsId="XLHiddenElement">
        <s key="sheetName">Pianeta</s>
        <i key="index">395</i>
        <b key="row">S</b>
      </be>
      <be refId="181" clsId="XLHiddenElement">
        <s key="sheetName">Pianeta</s>
        <i key="index">396</i>
        <b key="row">S</b>
      </be>
      <be refId="182" clsId="XLHiddenElement">
        <s key="sheetName">Pianeta</s>
        <i key="index">397</i>
        <b key="row">S</b>
      </be>
      <be refId="183" clsId="XLHiddenElement">
        <s key="sheetName">Pianeta</s>
        <i key="index">398</i>
        <b key="row">S</b>
      </be>
      <be refId="184" clsId="XLHiddenElement">
        <s key="sheetName">Pianeta</s>
        <i key="index">399</i>
        <b key="row">S</b>
      </be>
      <be refId="185" clsId="XLHiddenElement">
        <s key="sheetName">Pianeta</s>
        <i key="index">400</i>
        <b key="row">S</b>
      </be>
      <be refId="186" clsId="XLHiddenElement">
        <s key="sheetName">Pianeta</s>
        <i key="index">291</i>
        <b key="row">S</b>
      </be>
      <be refId="187" clsId="XLHiddenElement">
        <s key="sheetName">Pianeta</s>
        <i key="index">292</i>
        <b key="row">S</b>
      </be>
      <be refId="188" clsId="XLHiddenElement">
        <s key="sheetName">Pianeta</s>
        <i key="index">293</i>
        <b key="row">S</b>
      </be>
      <be refId="189" clsId="XLHiddenElement">
        <s key="sheetName">Pianeta</s>
        <i key="index">294</i>
        <b key="row">S</b>
      </be>
      <be refId="190" clsId="XLHiddenElement">
        <s key="sheetName">Pianeta</s>
        <i key="index">295</i>
        <b key="row">S</b>
      </be>
      <be refId="191" clsId="XLHiddenElement">
        <s key="sheetName">Pianeta</s>
        <i key="index">296</i>
        <b key="row">S</b>
      </be>
      <be refId="192" clsId="XLHiddenElement">
        <s key="sheetName">Pianeta</s>
        <i key="index">297</i>
        <b key="row">S</b>
      </be>
      <be refId="193" clsId="XLHiddenElement">
        <s key="sheetName">Pianeta</s>
        <i key="index">298</i>
        <b key="row">S</b>
      </be>
      <be refId="194" clsId="XLHiddenElement">
        <s key="sheetName">Pianeta</s>
        <i key="index">299</i>
        <b key="row">S</b>
      </be>
      <be refId="195" clsId="XLHiddenElement">
        <s key="sheetName">Pianeta</s>
        <i key="index">300</i>
        <b key="row">S</b>
      </be>
      <be refId="196" clsId="XLHiddenElement">
        <s key="sheetName">Pianeta</s>
        <i key="index">401</i>
        <b key="row">S</b>
      </be>
      <be refId="197" clsId="XLHiddenElement">
        <s key="sheetName">Pianeta</s>
        <i key="index">402</i>
        <b key="row">S</b>
      </be>
      <be refId="198" clsId="XLHiddenElement">
        <s key="sheetName">Pianeta</s>
        <i key="index">403</i>
        <b key="row">S</b>
      </be>
      <be refId="199" clsId="XLHiddenElement">
        <s key="sheetName">Pianeta</s>
        <i key="index">404</i>
        <b key="row">S</b>
      </be>
      <be refId="200" clsId="XLHiddenElement">
        <s key="sheetName">Pianeta</s>
        <i key="index">405</i>
        <b key="row">S</b>
      </be>
      <be refId="201" clsId="XLHiddenElement">
        <s key="sheetName">Pianeta</s>
        <i key="index">406</i>
        <b key="row">S</b>
      </be>
      <be refId="202" clsId="XLHiddenElement">
        <s key="sheetName">Pianeta</s>
        <i key="index">407</i>
        <b key="row">S</b>
      </be>
      <be refId="203" clsId="XLHiddenElement">
        <s key="sheetName">Pianeta</s>
        <i key="index">408</i>
        <b key="row">S</b>
      </be>
      <be refId="204" clsId="XLHiddenElement">
        <s key="sheetName">Pianeta</s>
        <i key="index">409</i>
        <b key="row">S</b>
      </be>
      <be refId="205" clsId="XLHiddenElement">
        <s key="sheetName">Pianeta</s>
        <i key="index">410</i>
        <b key="row">S</b>
      </be>
      <be refId="206" clsId="XLHiddenElement">
        <s key="sheetName">Pianeta</s>
        <i key="index">411</i>
        <b key="row">S</b>
      </be>
      <be refId="207" clsId="XLHiddenElement">
        <s key="sheetName">Pianeta</s>
        <i key="index">412</i>
        <b key="row">S</b>
      </be>
      <be refId="208" clsId="XLHiddenElement">
        <s key="sheetName">Pianeta</s>
        <i key="index">413</i>
        <b key="row">S</b>
      </be>
      <be refId="209" clsId="XLHiddenElement">
        <s key="sheetName">Pianeta</s>
        <i key="index">414</i>
        <b key="row">S</b>
      </be>
      <be refId="210" clsId="XLHiddenElement">
        <s key="sheetName">Pianeta</s>
        <i key="index">415</i>
        <b key="row">S</b>
      </be>
      <be refId="211" clsId="XLHiddenElement">
        <s key="sheetName">Pianeta</s>
        <i key="index">416</i>
        <b key="row">S</b>
      </be>
      <be refId="212" clsId="XLHiddenElement">
        <s key="sheetName">Pianeta</s>
        <i key="index">301</i>
        <b key="row">S</b>
      </be>
      <be refId="213" clsId="XLHiddenElement">
        <s key="sheetName">Pianeta</s>
        <i key="index">302</i>
        <b key="row">S</b>
      </be>
      <be refId="214" clsId="XLHiddenElement">
        <s key="sheetName">Pianeta</s>
        <i key="index">303</i>
        <b key="row">S</b>
      </be>
      <be refId="215" clsId="XLHiddenElement">
        <s key="sheetName">Pianeta</s>
        <i key="index">304</i>
        <b key="row">S</b>
      </be>
      <be refId="216" clsId="XLHiddenElement">
        <s key="sheetName">Pianeta</s>
        <i key="index">305</i>
        <b key="row">S</b>
      </be>
      <be refId="217" clsId="XLHiddenElement">
        <s key="sheetName">Pianeta</s>
        <i key="index">306</i>
        <b key="row">S</b>
      </be>
      <be refId="218" clsId="XLHiddenElement">
        <s key="sheetName">Pianeta</s>
        <i key="index">307</i>
        <b key="row">S</b>
      </be>
      <be refId="219" clsId="XLHiddenElement">
        <s key="sheetName">Pianeta</s>
        <i key="index">308</i>
        <b key="row">S</b>
      </be>
      <be refId="220" clsId="XLHiddenElement">
        <s key="sheetName">Pianeta</s>
        <i key="index">309</i>
        <b key="row">S</b>
      </be>
      <be refId="221" clsId="XLHiddenElement">
        <s key="sheetName">Pianeta</s>
        <i key="index">310</i>
        <b key="row">S</b>
      </be>
      <be refId="222" clsId="XLHiddenElement">
        <s key="sheetName">Persone</s>
        <i key="index">77</i>
        <b key="row">S</b>
      </be>
      <be refId="223" clsId="XLHiddenElement">
        <s key="sheetName">Persone</s>
        <i key="index">57</i>
        <b key="row">S</b>
      </be>
      <be refId="224" clsId="XLHiddenElement">
        <s key="sheetName">Persone</s>
        <i key="index">30</i>
        <b key="row">S</b>
      </be>
      <be refId="225" clsId="XLHiddenElement">
        <s key="sheetName">Persone</s>
        <i key="index">33</i>
        <b key="row">S</b>
      </be>
      <be refId="226" clsId="XLHiddenElement">
        <s key="sheetName">Persone</s>
        <i key="index">24</i>
        <b key="row">S</b>
      </be>
      <be refId="227" clsId="XLHiddenElement">
        <s key="sheetName">Persone</s>
        <i key="index">27</i>
        <b key="row">S</b>
      </be>
    </l>
  </data>
</easyPacket>
</file>

<file path=customXml/item5.xml><?xml version="1.0" encoding="utf-8"?>
<easyPacket version="1.0">
  <header version="33.0.0.10.tgk.20251009114616"/>
  <data>
    <l refId="0" ln="6" eid="XLHiddenElement">
      <be refId="1" clsId="XLHiddenElement">
        <s key="sheetName">
          Prosperit
          <ch cod="e0"/>
        </s>
        <i key="index">65</i>
        <b key="row">S</b>
      </be>
      <be refId="2" clsId="XLHiddenElement">
        <s key="sheetName">
          Prosperit
          <ch cod="e0"/>
        </s>
        <i key="index">66</i>
        <b key="row">S</b>
      </be>
      <be refId="3" clsId="XLHiddenElement">
        <s key="sheetName">
          Prosperit
          <ch cod="e0"/>
        </s>
        <i key="index">61</i>
        <b key="row">S</b>
      </be>
      <be refId="4" clsId="XLHiddenElement">
        <s key="sheetName">
          Prosperit
          <ch cod="e0"/>
        </s>
        <i key="index">62</i>
        <b key="row">S</b>
      </be>
      <be refId="5" clsId="XLHiddenElement">
        <s key="sheetName">
          Prosperit
          <ch cod="e0"/>
        </s>
        <i key="index">42</i>
        <b key="row">S</b>
      </be>
      <be refId="6" clsId="XLHiddenElement">
        <s key="sheetName">
          Prosperit
          <ch cod="e0"/>
        </s>
        <i key="index">46</i>
        <b key="row">S</b>
      </be>
    </l>
  </data>
</easyPacket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32EF9BE299948B331C7E9A7C59BFE" ma:contentTypeVersion="13" ma:contentTypeDescription="Create a new document." ma:contentTypeScope="" ma:versionID="cc63233c26211135e8d90630e1f593f3">
  <xsd:schema xmlns:xsd="http://www.w3.org/2001/XMLSchema" xmlns:xs="http://www.w3.org/2001/XMLSchema" xmlns:p="http://schemas.microsoft.com/office/2006/metadata/properties" xmlns:ns2="4311cd90-a515-4394-88f0-a2df95eb1329" xmlns:ns3="221e0c78-7440-4eae-806a-f293b9b76e1d" targetNamespace="http://schemas.microsoft.com/office/2006/metadata/properties" ma:root="true" ma:fieldsID="80ab7bbfc56f484a7b6d183647eeeba9" ns2:_="" ns3:_="">
    <xsd:import namespace="4311cd90-a515-4394-88f0-a2df95eb1329"/>
    <xsd:import namespace="221e0c78-7440-4eae-806a-f293b9b76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cd90-a515-4394-88f0-a2df95eb13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c9272b-0756-4734-ba34-ed682b821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e0c78-7440-4eae-806a-f293b9b76e1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bc3e670-c854-4575-8373-9cc7fcead162}" ma:internalName="TaxCatchAll" ma:showField="CatchAllData" ma:web="221e0c78-7440-4eae-806a-f293b9b76e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<?xml version="1.0" encoding="utf-8"?>
<easyPacket version="1.0">
  <header version="33.0.0.10.tgk.20251009114616"/>
  <data>
    <be refId="0" clsId="LaunchedMultiTemplateReportVO">
      <be key="multiTemplateReport" refId="1" clsId="MultiTemplateReportVO">
        <s key="code">A2A_BT_01</s>
        <a key="desc" refId="2" ln="4" eid="SYS_STR">
          <s>
            TAB - Responsabilit
            <ch cod="e0"/>
             Sociale - Economica - Ambientale
          </s>
          <nl/>
          <nl/>
          <nl/>
        </a>
        <be key="options" refId="3" clsId="OpzioniProspetto">
          <b key="lockSheets">N</b>
          <s key="separator"> - </s>
          <i key="elabType">2</i>
          <i key="saveType">2</i>
          <i key="runElabType">2</i>
          <b key="enableSaveZeroValues">N</b>
          <b key="enableLogData">N</b>
          <b key="refreshAfterSave">N</b>
          <b key="closeFormOnSave">N</b>
          <b key="drillOnlyOnUsedDims">N</b>
          <b key="forceExportReport">N</b>
          <i key="colorEditRGB">13434879</i>
          <i key="colorProtectedRGB">16777164</i>
          <i key="colorIRGB">13434828</i>
          <i key="colorEditTransactionCurencyRGB">13434879</i>
          <b key="sheetNamesWithCode">N</b>
          <b key="eventsWithUnlockedSheets">N</b>
          <e key="includeTemplateInSheetName" refId="4" id="IncludeTemplateInSheetNameEnum">0</e>
          <b key="enableDrillDown">S</b>
          <u key="expControlloThreshold">1E-09</u>
          <b key="disableTGKFunctions">N</b>
          <e key="headManipPosition" refId="5" id="HeaderManipulatorPositionEnum">A</e>
          <e key="repEngine" refId="6" id="RepEngineEnum">CFG</e>
          <i key="grainSize">1000</i>
          <i key="dataLoadPSize">4</i>
          <i key="dataProcPSize">6</i>
          <b key="disableDataSaving">N</b>
        </be>
        <m key="templates" refId="7" keid="SYS_STR" veid="Reporting.com.tagetik.report.IReportTemplateVO,Reporting">
          <key>
            <s>Template02</s>
          </key>
          <val>
            <be refId="8" clsId="ReportTemplateVO">
              <s key="code">Template02</s>
              <s key="desc">
                Prosperit
                <ch cod="e0"/>
              </s>
              <m key="matrices" refId="9" keid="SYS_STR" veid="Reporting.com.tagetik.tables.IMatrixPositionBlockVO,Reporting"/>
              <m key="cellFields" refId="10" keid="SYS_STR" veid="CodeCellField"/>
              <m key="dictionary" refId="11" keid="SYS_STR" veid="CodeMultiDescVO"/>
              <m key="controlExpressions" refId="12" keid="SYS_STR" veid="CodedExpControlloProspetto"/>
              <m key="inlineParameters" refId="13" keid="SYS_STR" veid="CodedInlineParameter"/>
              <m key="queries" refId="14" keid="SYS_STR" veid="Reporting.com.tagetik.query.IUserDefinedQueryVO,Reporting"/>
              <be key="sheets" refId="15" clsId="FilterNode">
                <l key="dimensionOids" refId="16" ln="0" eid="DimensionOid"/>
                <l key="AdHocParamDimensionOids" refId="17" ln="0" eid="DimensionOid"/>
                <be key="data" refId="18" clsId="FilterNodeData">
                  <ref key="filterNode" refId="15"/>
                  <i key="segmentLevel">0</i>
                  <e key="segment" refId="19" id="SegmentEnum">CF</e>
                  <b key="placeHolder">N</b>
                  <e key="weight" refId="20" id="WeightEnum">S</e>
                  <be key="textMatchingCondition" refId="21" clsId="TextMatchingCondition">
                    <e key="op" refId="22" id="ComparisonOperatorEnum">=</e>
                    <s key="val"/>
                  </be>
                  <e key="change" refId="23" id="ChangeEnum">CHG_CF</e>
                  <e key="dataType" refId="24" id="DataType">TYPE_U</e>
                  <b key="prevailingDataType">N</b>
                  <e key="editability" refId="25" id="EditableEnum">X</e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e key="periodicCalculation" refId="26" id="PeriodicCalculationEnum">Y</e>
                  <b key="breakLevelSubtotal">N</b>
                  <b key="alreadyDrilled">N</b>
                  <b key="multiSelection">N</b>
                </be>
                <cust key="id" clsId="FilterOid">1</cust>
                <s key="cod">ROOT</s>
                <s key="desc">Filtri foglio</s>
                <i key="index">0</i>
              </be>
              <m key="launchers" refId="27" keid="SYS_STR" veid="ElaborationsLauncher"/>
              <m key="actionLists" refId="28" keid="SYS_STR" veid="Reporting.com.tagetik.actionlist.ISnapshotActionList,Reporting"/>
              <l key="areas" refId="29" ln="0" eid="SYS_STR"/>
              <l key="charts" refId="30" ln="0" eid="SYS_STR"/>
              <l key="pivots" refId="31" ln="0" eid="SYS_STR"/>
            </be>
          </val>
          <key>
            <s>Template00</s>
          </key>
          <val>
            <be refId="32" clsId="ReportTemplateVO">
              <s key="code">Template00</s>
              <s key="desc">Pianeta</s>
              <m key="matrices" refId="33" keid="SYS_STR" veid="Reporting.com.tagetik.tables.IMatrixPositionBlockVO,Reporting"/>
              <m key="cellFields" refId="34" keid="SYS_STR" veid="CodeCellField"/>
              <m key="dictionary" refId="35" keid="SYS_STR" veid="CodeMultiDescVO"/>
              <m key="controlExpressions" refId="36" keid="SYS_STR" veid="CodedExpControlloProspetto"/>
              <m key="inlineParameters" refId="37" keid="SYS_STR" veid="CodedInlineParameter"/>
              <m key="queries" refId="38" keid="SYS_STR" veid="Reporting.com.tagetik.query.IUserDefinedQueryVO,Reporting"/>
              <be key="sheets" refId="39" clsId="FilterNode">
                <l key="dimensionOids" refId="40" ln="0" eid="DimensionOid"/>
                <l key="AdHocParamDimensionOids" refId="41" ln="0" eid="DimensionOid"/>
                <be key="data" refId="42" clsId="FilterNodeData">
                  <ref key="filterNode" refId="39"/>
                  <i key="segmentLevel">0</i>
                  <ref key="segment" refId="19"/>
                  <b key="placeHolder">N</b>
                  <ref key="weight" refId="20"/>
                  <be key="textMatchingCondition" refId="43" clsId="TextMatchingCondition">
                    <ref key="op" refId="22"/>
                    <s key="val"/>
                  </be>
                  <ref key="change" refId="23"/>
                  <ref key="dataType" refId="24"/>
                  <b key="prevailingDataType">N</b>
                  <ref key="editability" refId="25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ref key="periodicCalculation" refId="26"/>
                  <b key="breakLevelSubtotal">N</b>
                  <b key="alreadyDrilled">N</b>
                  <b key="multiSelection">N</b>
                </be>
                <cust key="id" clsId="FilterOid">1</cust>
                <s key="cod">ROOT</s>
                <s key="desc">Filtri foglio</s>
                <i key="index">0</i>
              </be>
              <m key="launchers" refId="44" keid="SYS_STR" veid="ElaborationsLauncher"/>
              <m key="actionLists" refId="45" keid="SYS_STR" veid="Reporting.com.tagetik.actionlist.ISnapshotActionList,Reporting"/>
              <l key="areas" refId="46" ln="0" eid="SYS_STR"/>
              <l key="charts" refId="47" ln="0" eid="SYS_STR"/>
              <l key="pivots" refId="48" ln="0" eid="SYS_STR"/>
            </be>
          </val>
          <key>
            <s>Template01</s>
          </key>
          <val>
            <be refId="49" clsId="ReportTemplateVO">
              <s key="code">Template01</s>
              <s key="desc">Persone</s>
              <m key="matrices" refId="50" keid="SYS_STR" veid="Reporting.com.tagetik.tables.IMatrixPositionBlockVO,Reporting"/>
              <m key="cellFields" refId="51" keid="SYS_STR" veid="CodeCellField"/>
              <m key="dictionary" refId="52" keid="SYS_STR" veid="CodeMultiDescVO"/>
              <m key="controlExpressions" refId="53" keid="SYS_STR" veid="CodedExpControlloProspetto"/>
              <m key="inlineParameters" refId="54" keid="SYS_STR" veid="CodedInlineParameter"/>
              <m key="queries" refId="55" keid="SYS_STR" veid="Reporting.com.tagetik.query.IUserDefinedQueryVO,Reporting"/>
              <be key="sheets" refId="56" clsId="FilterNode">
                <l key="dimensionOids" refId="57" ln="0" eid="DimensionOid"/>
                <l key="AdHocParamDimensionOids" refId="58" ln="0" eid="DimensionOid"/>
                <be key="data" refId="59" clsId="FilterNodeData">
                  <ref key="filterNode" refId="56"/>
                  <i key="segmentLevel">0</i>
                  <ref key="segment" refId="19"/>
                  <b key="placeHolder">N</b>
                  <ref key="weight" refId="20"/>
                  <be key="textMatchingCondition" refId="60" clsId="TextMatchingCondition">
                    <ref key="op" refId="22"/>
                    <s key="val"/>
                  </be>
                  <ref key="change" refId="23"/>
                  <ref key="dataType" refId="24"/>
                  <b key="prevailingDataType">N</b>
                  <ref key="editability" refId="25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ref key="periodicCalculation" refId="26"/>
                  <b key="breakLevelSubtotal">N</b>
                  <b key="alreadyDrilled">N</b>
                  <b key="multiSelection">N</b>
                </be>
                <cust key="id" clsId="FilterOid">1</cust>
                <s key="cod">ROOT</s>
                <s key="desc">Filtri foglio</s>
                <i key="index">0</i>
              </be>
              <m key="launchers" refId="61" keid="SYS_STR" veid="ElaborationsLauncher"/>
              <m key="actionLists" refId="62" keid="SYS_STR" veid="Reporting.com.tagetik.actionlist.ISnapshotActionList,Reporting"/>
              <l key="areas" refId="63" ln="0" eid="SYS_STR"/>
              <l key="charts" refId="64" ln="0" eid="SYS_STR"/>
              <l key="pivots" refId="65" ln="0" eid="SYS_STR"/>
            </be>
          </val>
          <key>
            <s>Template03</s>
          </key>
          <val>
            <be refId="66" clsId="ReportTemplateVO">
              <s key="code">Template03</s>
              <s key="desc">Cover</s>
              <m key="matrices" refId="67" keid="SYS_STR" veid="Reporting.com.tagetik.tables.IMatrixPositionBlockVO,Reporting"/>
              <m key="cellFields" refId="68" keid="SYS_STR" veid="CodeCellField"/>
              <m key="dictionary" refId="69" keid="SYS_STR" veid="CodeMultiDescVO"/>
              <m key="controlExpressions" refId="70" keid="SYS_STR" veid="CodedExpControlloProspetto"/>
              <m key="inlineParameters" refId="71" keid="SYS_STR" veid="CodedInlineParameter"/>
              <m key="queries" refId="72" keid="SYS_STR" veid="Reporting.com.tagetik.query.IUserDefinedQueryVO,Reporting"/>
              <be key="sheets" refId="73" clsId="FilterNode">
                <l key="dimensionOids" refId="74" ln="0" eid="DimensionOid"/>
                <l key="AdHocParamDimensionOids" refId="75" ln="0" eid="DimensionOid"/>
                <be key="data" refId="76" clsId="FilterNodeData">
                  <ref key="filterNode" refId="73"/>
                  <i key="segmentLevel">0</i>
                  <ref key="segment" refId="19"/>
                  <b key="placeHolder">N</b>
                  <ref key="weight" refId="20"/>
                  <be key="textMatchingCondition" refId="77" clsId="TextMatchingCondition">
                    <ref key="op" refId="22"/>
                    <s key="val"/>
                  </be>
                  <ref key="change" refId="23"/>
                  <ref key="dataType" refId="24"/>
                  <b key="prevailingDataType">N</b>
                  <ref key="editability" refId="25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ref key="periodicCalculation" refId="26"/>
                  <b key="breakLevelSubtotal">N</b>
                  <b key="alreadyDrilled">N</b>
                  <b key="multiSelection">N</b>
                </be>
                <cust key="id" clsId="FilterOid">1</cust>
                <s key="cod">ROOT</s>
                <s key="desc">Filtri foglio</s>
                <i key="index">0</i>
              </be>
              <m key="launchers" refId="78" keid="SYS_STR" veid="ElaborationsLauncher"/>
              <m key="actionLists" refId="79" keid="SYS_STR" veid="Reporting.com.tagetik.actionlist.ISnapshotActionList,Reporting"/>
              <l key="areas" refId="80" ln="0" eid="SYS_STR"/>
              <l key="charts" refId="81" ln="0" eid="SYS_STR"/>
              <l key="pivots" refId="82" ln="0" eid="SYS_STR"/>
            </be>
          </val>
          <key>
            <s>Template04</s>
          </key>
          <val>
            <be refId="83" clsId="ReportTemplateVO">
              <s key="code">Template04</s>
              <s key="desc">Indice</s>
              <m key="matrices" refId="84" keid="SYS_STR" veid="Reporting.com.tagetik.tables.IMatrixPositionBlockVO,Reporting"/>
              <m key="cellFields" refId="85" keid="SYS_STR" veid="CodeCellField"/>
              <m key="dictionary" refId="86" keid="SYS_STR" veid="CodeMultiDescVO"/>
              <m key="controlExpressions" refId="87" keid="SYS_STR" veid="CodedExpControlloProspetto"/>
              <m key="inlineParameters" refId="88" keid="SYS_STR" veid="CodedInlineParameter"/>
              <m key="queries" refId="89" keid="SYS_STR" veid="Reporting.com.tagetik.query.IUserDefinedQueryVO,Reporting"/>
              <be key="sheets" refId="90" clsId="FilterNode">
                <l key="dimensionOids" refId="91" ln="0" eid="DimensionOid"/>
                <l key="AdHocParamDimensionOids" refId="92" ln="0" eid="DimensionOid"/>
                <be key="data" refId="93" clsId="FilterNodeData">
                  <ref key="filterNode" refId="90"/>
                  <i key="segmentLevel">0</i>
                  <ref key="segment" refId="19"/>
                  <b key="placeHolder">N</b>
                  <ref key="weight" refId="20"/>
                  <be key="textMatchingCondition" refId="94" clsId="TextMatchingCondition">
                    <ref key="op" refId="22"/>
                    <s key="val"/>
                  </be>
                  <ref key="change" refId="23"/>
                  <ref key="dataType" refId="24"/>
                  <b key="prevailingDataType">N</b>
                  <ref key="editability" refId="25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ref key="periodicCalculation" refId="26"/>
                  <b key="breakLevelSubtotal">N</b>
                  <b key="alreadyDrilled">N</b>
                  <b key="multiSelection">N</b>
                </be>
                <cust key="id" clsId="FilterOid">1</cust>
                <s key="cod">ROOT</s>
                <s key="desc">Filtri foglio</s>
                <i key="index">0</i>
              </be>
              <m key="launchers" refId="95" keid="SYS_STR" veid="ElaborationsLauncher"/>
              <m key="actionLists" refId="96" keid="SYS_STR" veid="Reporting.com.tagetik.actionlist.ISnapshotActionList,Reporting"/>
              <l key="areas" refId="97" ln="0" eid="SYS_STR"/>
              <l key="charts" refId="98" ln="0" eid="SYS_STR"/>
              <l key="pivots" refId="99" ln="0" eid="SYS_STR"/>
            </be>
          </val>
        </m>
        <m key="templateLayouts" refId="100" keid="SYS_STR" veid="Reporting.com.tagetik.report.IReportTemplateLayoutVO,Reporting">
          <key>
            <s>Template02</s>
          </key>
          <val>
            <be refId="101" clsId="ReportTemplateLayoutVO">
              <i key="index">4</i>
              <s key="code">Template02</s>
              <m key="cellFieldAddresses" refId="102" keid="SYS_STR" veid="Reporting.com.tagetik.spreadsheet.gridwrappers.IGridReaderVO,Reporting"/>
              <m key="controlExpressionsAddresses" refId="103" keid="SYS_STR" veid="Reporting.com.tagetik.spreadsheet.gridwrappers.IGridReaderVO,Reporting"/>
              <m key="inlineParameterAddresses" refId="104" keid="SYS_STR" veid="Reporting.com.tagetik.spreadsheet.gridwrappers.IGridReaderVO,Reporting"/>
              <m key="dictionaryAddresses" refId="105" keid="SYS_STR" veid="Reporting.com.tagetik.spreadsheet.gridwrappers.IGridReaderVO,Reporting"/>
              <m key="hyperlinkAddresses" refId="106" keid="SYS_STR" veid="Reporting.com.tagetik.spreadsheet.gridwrappers.IGridReaderVO,Reporting"/>
              <m key="matrixGridReaders" refId="107" keid="SYS_STR" veid="Reporting.com.tagetik.spreadsheet.gridwrappers.IGridReaderVO,Reporting"/>
              <m key="queryGridReaders" refId="108" keid="SYS_STR" veid="Reporting.com.tagetik.spreadsheet.gridwrappers.IGridReaderVO,Reporting"/>
            </be>
          </val>
          <key>
            <s>Template00</s>
          </key>
          <val>
            <be refId="109" clsId="ReportTemplateLayoutVO">
              <i key="index">2</i>
              <s key="code">Template00</s>
              <m key="cellFieldAddresses" refId="110" keid="SYS_STR" veid="Reporting.com.tagetik.spreadsheet.gridwrappers.IGridReaderVO,Reporting"/>
              <m key="controlExpressionsAddresses" refId="111" keid="SYS_STR" veid="Reporting.com.tagetik.spreadsheet.gridwrappers.IGridReaderVO,Reporting"/>
              <m key="inlineParameterAddresses" refId="112" keid="SYS_STR" veid="Reporting.com.tagetik.spreadsheet.gridwrappers.IGridReaderVO,Reporting"/>
              <m key="dictionaryAddresses" refId="113" keid="SYS_STR" veid="Reporting.com.tagetik.spreadsheet.gridwrappers.IGridReaderVO,Reporting"/>
              <m key="hyperlinkAddresses" refId="114" keid="SYS_STR" veid="Reporting.com.tagetik.spreadsheet.gridwrappers.IGridReaderVO,Reporting"/>
              <m key="matrixGridReaders" refId="115" keid="SYS_STR" veid="Reporting.com.tagetik.spreadsheet.gridwrappers.IGridReaderVO,Reporting"/>
              <m key="queryGridReaders" refId="116" keid="SYS_STR" veid="Reporting.com.tagetik.spreadsheet.gridwrappers.IGridReaderVO,Reporting"/>
            </be>
          </val>
          <key>
            <s>Template01</s>
          </key>
          <val>
            <be refId="117" clsId="ReportTemplateLayoutVO">
              <i key="index">3</i>
              <s key="code">Template01</s>
              <m key="cellFieldAddresses" refId="118" keid="SYS_STR" veid="Reporting.com.tagetik.spreadsheet.gridwrappers.IGridReaderVO,Reporting"/>
              <m key="controlExpressionsAddresses" refId="119" keid="SYS_STR" veid="Reporting.com.tagetik.spreadsheet.gridwrappers.IGridReaderVO,Reporting"/>
              <m key="inlineParameterAddresses" refId="120" keid="SYS_STR" veid="Reporting.com.tagetik.spreadsheet.gridwrappers.IGridReaderVO,Reporting"/>
              <m key="dictionaryAddresses" refId="121" keid="SYS_STR" veid="Reporting.com.tagetik.spreadsheet.gridwrappers.IGridReaderVO,Reporting"/>
              <m key="hyperlinkAddresses" refId="122" keid="SYS_STR" veid="Reporting.com.tagetik.spreadsheet.gridwrappers.IGridReaderVO,Reporting"/>
              <m key="matrixGridReaders" refId="123" keid="SYS_STR" veid="Reporting.com.tagetik.spreadsheet.gridwrappers.IGridReaderVO,Reporting"/>
              <m key="queryGridReaders" refId="124" keid="SYS_STR" veid="Reporting.com.tagetik.spreadsheet.gridwrappers.IGridReaderVO,Reporting"/>
            </be>
          </val>
          <key>
            <s>Template03</s>
          </key>
          <val>
            <be refId="125" clsId="ReportTemplateLayoutVO">
              <i key="index">0</i>
              <s key="code">Template03</s>
              <m key="cellFieldAddresses" refId="126" keid="SYS_STR" veid="Reporting.com.tagetik.spreadsheet.gridwrappers.IGridReaderVO,Reporting"/>
              <m key="controlExpressionsAddresses" refId="127" keid="SYS_STR" veid="Reporting.com.tagetik.spreadsheet.gridwrappers.IGridReaderVO,Reporting"/>
              <m key="inlineParameterAddresses" refId="128" keid="SYS_STR" veid="Reporting.com.tagetik.spreadsheet.gridwrappers.IGridReaderVO,Reporting"/>
              <m key="dictionaryAddresses" refId="129" keid="SYS_STR" veid="Reporting.com.tagetik.spreadsheet.gridwrappers.IGridReaderVO,Reporting"/>
              <m key="hyperlinkAddresses" refId="130" keid="SYS_STR" veid="Reporting.com.tagetik.spreadsheet.gridwrappers.IGridReaderVO,Reporting"/>
              <m key="matrixGridReaders" refId="131" keid="SYS_STR" veid="Reporting.com.tagetik.spreadsheet.gridwrappers.IGridReaderVO,Reporting"/>
              <m key="queryGridReaders" refId="132" keid="SYS_STR" veid="Reporting.com.tagetik.spreadsheet.gridwrappers.IGridReaderVO,Reporting"/>
            </be>
          </val>
          <key>
            <s>Template04</s>
          </key>
          <val>
            <be refId="133" clsId="ReportTemplateLayoutVO">
              <i key="index">1</i>
              <s key="code">Template04</s>
              <m key="cellFieldAddresses" refId="134" keid="SYS_STR" veid="Reporting.com.tagetik.spreadsheet.gridwrappers.IGridReaderVO,Reporting"/>
              <m key="controlExpressionsAddresses" refId="135" keid="SYS_STR" veid="Reporting.com.tagetik.spreadsheet.gridwrappers.IGridReaderVO,Reporting"/>
              <m key="inlineParameterAddresses" refId="136" keid="SYS_STR" veid="Reporting.com.tagetik.spreadsheet.gridwrappers.IGridReaderVO,Reporting"/>
              <m key="dictionaryAddresses" refId="137" keid="SYS_STR" veid="Reporting.com.tagetik.spreadsheet.gridwrappers.IGridReaderVO,Reporting"/>
              <m key="hyperlinkAddresses" refId="138" keid="SYS_STR" veid="Reporting.com.tagetik.spreadsheet.gridwrappers.IGridReaderVO,Reporting"/>
              <m key="matrixGridReaders" refId="139" keid="SYS_STR" veid="Reporting.com.tagetik.spreadsheet.gridwrappers.IGridReaderVO,Reporting"/>
              <m key="queryGridReaders" refId="140" keid="SYS_STR" veid="Reporting.com.tagetik.spreadsheet.gridwrappers.IGridReaderVO,Reporting"/>
            </be>
          </val>
        </m>
        <m key="adHocParameters" refId="141" keid="SYS_STR" veid="ProspParametro"/>
        <l key="parametersToBeRequested" refId="142" ln="0" eid="ParameterInfo"/>
      </be>
      <be key="launchResult" refId="143" clsId="MultiRepLaunchResult">
        <be key="elabResult" refId="144" clsId="ElabResult"/>
        <m key="valori" refId="145" keid="SYS_STR" veid="ProspElaborationTaskResult"/>
        <m key="exportedType" refId="146" keid="SYS_STR" veid="SYS_STR"/>
        <m key="exportedResult" refId="147" keid="SYS_STR" veid="System.Byte[]"/>
        <b key="flagValidation">N</b>
      </be>
      <be key="parameters" refId="148" clsId="LaunchParameters">
        <i key="descLanguage">0</i>
        <b key="dataEntry">N</b>
        <b key="checkEdit">S</b>
        <b key="createMatrixAreas">N</b>
      </be>
      <be key="launchInfo" refId="149" clsId="LaunchInfo">
        <d key="launchTime">1783693678568</d>
        <s key="handlerId">db7c713c-6487-47c2-ada2-8140f4d7a7fb</s>
      </be>
    </be>
  </data>
</easyPacket>
</file>

<file path=customXml/item8.xml><?xml version="1.0" encoding="utf-8"?>
<easyPacket version="1.0">
  <header version="33.0.0.10.tgk.20251009114616"/>
  <data>
    <l refId="0" ln="6" eid="XLHiddenElement">
      <be refId="1" clsId="XLHiddenElement">
        <s key="sheetName">
          Prosperit
          <ch cod="e0"/>
        </s>
        <i key="index">65</i>
        <b key="row">S</b>
      </be>
      <be refId="2" clsId="XLHiddenElement">
        <s key="sheetName">
          Prosperit
          <ch cod="e0"/>
        </s>
        <i key="index">66</i>
        <b key="row">S</b>
      </be>
      <be refId="3" clsId="XLHiddenElement">
        <s key="sheetName">
          Prosperit
          <ch cod="e0"/>
        </s>
        <i key="index">61</i>
        <b key="row">S</b>
      </be>
      <be refId="4" clsId="XLHiddenElement">
        <s key="sheetName">
          Prosperit
          <ch cod="e0"/>
        </s>
        <i key="index">62</i>
        <b key="row">S</b>
      </be>
      <be refId="5" clsId="XLHiddenElement">
        <s key="sheetName">
          Prosperit
          <ch cod="e0"/>
        </s>
        <i key="index">42</i>
        <b key="row">S</b>
      </be>
      <be refId="6" clsId="XLHiddenElement">
        <s key="sheetName">
          Prosperit
          <ch cod="e0"/>
        </s>
        <i key="index">46</i>
        <b key="row">S</b>
      </be>
    </l>
  </data>
</easyPacket>
</file>

<file path=customXml/item9.xml><?xml version="1.0" encoding="utf-8"?>
<easyPacket version="1.0">
  <header version="33.0.0.10.tgk.20251009114616"/>
  <data>
    <l refId="0" ln="221" eid="XLHiddenElement">
      <be refId="1" clsId="XLHiddenElement">
        <s key="sheetName">
          Prosperit
          <ch cod="e0"/>
        </s>
        <i key="index">65</i>
        <b key="row">S</b>
      </be>
      <be refId="2" clsId="XLHiddenElement">
        <s key="sheetName">
          Prosperit
          <ch cod="e0"/>
        </s>
        <i key="index">66</i>
        <b key="row">S</b>
      </be>
      <be refId="3" clsId="XLHiddenElement">
        <s key="sheetName">
          Prosperit
          <ch cod="e0"/>
        </s>
        <i key="index">61</i>
        <b key="row">S</b>
      </be>
      <be refId="4" clsId="XLHiddenElement">
        <s key="sheetName">
          Prosperit
          <ch cod="e0"/>
        </s>
        <i key="index">62</i>
        <b key="row">S</b>
      </be>
      <be refId="5" clsId="XLHiddenElement">
        <s key="sheetName">
          Prosperit
          <ch cod="e0"/>
        </s>
        <i key="index">42</i>
        <b key="row">S</b>
      </be>
      <be refId="6" clsId="XLHiddenElement">
        <s key="sheetName">
          Prosperit
          <ch cod="e0"/>
        </s>
        <i key="index">46</i>
        <b key="row">S</b>
      </be>
      <be refId="7" clsId="XLHiddenElement">
        <s key="sheetName">Pianeta</s>
        <i key="index">311</i>
        <b key="row">S</b>
      </be>
      <be refId="8" clsId="XLHiddenElement">
        <s key="sheetName">Pianeta</s>
        <i key="index">312</i>
        <b key="row">S</b>
      </be>
      <be refId="9" clsId="XLHiddenElement">
        <s key="sheetName">Pianeta</s>
        <i key="index">313</i>
        <b key="row">S</b>
      </be>
      <be refId="10" clsId="XLHiddenElement">
        <s key="sheetName">Pianeta</s>
        <i key="index">314</i>
        <b key="row">S</b>
      </be>
      <be refId="11" clsId="XLHiddenElement">
        <s key="sheetName">Pianeta</s>
        <i key="index">315</i>
        <b key="row">S</b>
      </be>
      <be refId="12" clsId="XLHiddenElement">
        <s key="sheetName">Pianeta</s>
        <i key="index">316</i>
        <b key="row">S</b>
      </be>
      <be refId="13" clsId="XLHiddenElement">
        <s key="sheetName">Pianeta</s>
        <i key="index">317</i>
        <b key="row">S</b>
      </be>
      <be refId="14" clsId="XLHiddenElement">
        <s key="sheetName">Pianeta</s>
        <i key="index">318</i>
        <b key="row">S</b>
      </be>
      <be refId="15" clsId="XLHiddenElement">
        <s key="sheetName">Pianeta</s>
        <i key="index">319</i>
        <b key="row">S</b>
      </be>
      <be refId="16" clsId="XLHiddenElement">
        <s key="sheetName">Pianeta</s>
        <i key="index">320</i>
        <b key="row">S</b>
      </be>
      <be refId="17" clsId="XLHiddenElement">
        <s key="sheetName">Pianeta</s>
        <i key="index">211</i>
        <b key="row">S</b>
      </be>
      <be refId="18" clsId="XLHiddenElement">
        <s key="sheetName">Pianeta</s>
        <i key="index">212</i>
        <b key="row">S</b>
      </be>
      <be refId="19" clsId="XLHiddenElement">
        <s key="sheetName">Pianeta</s>
        <i key="index">213</i>
        <b key="row">S</b>
      </be>
      <be refId="20" clsId="XLHiddenElement">
        <s key="sheetName">Pianeta</s>
        <i key="index">214</i>
        <b key="row">S</b>
      </be>
      <be refId="21" clsId="XLHiddenElement">
        <s key="sheetName">Pianeta</s>
        <i key="index">215</i>
        <b key="row">S</b>
      </be>
      <be refId="22" clsId="XLHiddenElement">
        <s key="sheetName">Pianeta</s>
        <i key="index">216</i>
        <b key="row">S</b>
      </be>
      <be refId="23" clsId="XLHiddenElement">
        <s key="sheetName">Pianeta</s>
        <i key="index">217</i>
        <b key="row">S</b>
      </be>
      <be refId="24" clsId="XLHiddenElement">
        <s key="sheetName">Pianeta</s>
        <i key="index">218</i>
        <b key="row">S</b>
      </be>
      <be refId="25" clsId="XLHiddenElement">
        <s key="sheetName">Pianeta</s>
        <i key="index">219</i>
        <b key="row">S</b>
      </be>
      <be refId="26" clsId="XLHiddenElement">
        <s key="sheetName">Pianeta</s>
        <i key="index">220</i>
        <b key="row">S</b>
      </be>
      <be refId="27" clsId="XLHiddenElement">
        <s key="sheetName">Pianeta</s>
        <i key="index">321</i>
        <b key="row">S</b>
      </be>
      <be refId="28" clsId="XLHiddenElement">
        <s key="sheetName">Pianeta</s>
        <i key="index">322</i>
        <b key="row">S</b>
      </be>
      <be refId="29" clsId="XLHiddenElement">
        <s key="sheetName">Pianeta</s>
        <i key="index">202</i>
        <b key="row">S</b>
      </be>
      <be refId="30" clsId="XLHiddenElement">
        <s key="sheetName">Pianeta</s>
        <i key="index">323</i>
        <b key="row">S</b>
      </be>
      <be refId="31" clsId="XLHiddenElement">
        <s key="sheetName">Pianeta</s>
        <i key="index">203</i>
        <b key="row">S</b>
      </be>
      <be refId="32" clsId="XLHiddenElement">
        <s key="sheetName">Pianeta</s>
        <i key="index">324</i>
        <b key="row">S</b>
      </be>
      <be refId="33" clsId="XLHiddenElement">
        <s key="sheetName">Pianeta</s>
        <i key="index">204</i>
        <b key="row">S</b>
      </be>
      <be refId="34" clsId="XLHiddenElement">
        <s key="sheetName">Pianeta</s>
        <i key="index">325</i>
        <b key="row">S</b>
      </be>
      <be refId="35" clsId="XLHiddenElement">
        <s key="sheetName">Pianeta</s>
        <i key="index">205</i>
        <b key="row">S</b>
      </be>
      <be refId="36" clsId="XLHiddenElement">
        <s key="sheetName">Pianeta</s>
        <i key="index">326</i>
        <b key="row">S</b>
      </be>
      <be refId="37" clsId="XLHiddenElement">
        <s key="sheetName">Pianeta</s>
        <i key="index">206</i>
        <b key="row">S</b>
      </be>
      <be refId="38" clsId="XLHiddenElement">
        <s key="sheetName">Pianeta</s>
        <i key="index">327</i>
        <b key="row">S</b>
      </be>
      <be refId="39" clsId="XLHiddenElement">
        <s key="sheetName">Pianeta</s>
        <i key="index">207</i>
        <b key="row">S</b>
      </be>
      <be refId="40" clsId="XLHiddenElement">
        <s key="sheetName">Pianeta</s>
        <i key="index">328</i>
        <b key="row">S</b>
      </be>
      <be refId="41" clsId="XLHiddenElement">
        <s key="sheetName">Pianeta</s>
        <i key="index">208</i>
        <b key="row">S</b>
      </be>
      <be refId="42" clsId="XLHiddenElement">
        <s key="sheetName">Pianeta</s>
        <i key="index">329</i>
        <b key="row">S</b>
      </be>
      <be refId="43" clsId="XLHiddenElement">
        <s key="sheetName">Pianeta</s>
        <i key="index">209</i>
        <b key="row">S</b>
      </be>
      <be refId="44" clsId="XLHiddenElement">
        <s key="sheetName">Pianeta</s>
        <i key="index">330</i>
        <b key="row">S</b>
      </be>
      <be refId="45" clsId="XLHiddenElement">
        <s key="sheetName">Pianeta</s>
        <i key="index">210</i>
        <b key="row">S</b>
      </be>
      <be refId="46" clsId="XLHiddenElement">
        <s key="sheetName">Pianeta</s>
        <i key="index">221</i>
        <b key="row">S</b>
      </be>
      <be refId="47" clsId="XLHiddenElement">
        <s key="sheetName">Pianeta</s>
        <i key="index">222</i>
        <b key="row">S</b>
      </be>
      <be refId="48" clsId="XLHiddenElement">
        <s key="sheetName">Pianeta</s>
        <i key="index">223</i>
        <b key="row">S</b>
      </be>
      <be refId="49" clsId="XLHiddenElement">
        <s key="sheetName">Pianeta</s>
        <i key="index">224</i>
        <b key="row">S</b>
      </be>
      <be refId="50" clsId="XLHiddenElement">
        <s key="sheetName">Pianeta</s>
        <i key="index">225</i>
        <b key="row">S</b>
      </be>
      <be refId="51" clsId="XLHiddenElement">
        <s key="sheetName">Pianeta</s>
        <i key="index">226</i>
        <b key="row">S</b>
      </be>
      <be refId="52" clsId="XLHiddenElement">
        <s key="sheetName">Pianeta</s>
        <i key="index">227</i>
        <b key="row">S</b>
      </be>
      <be refId="53" clsId="XLHiddenElement">
        <s key="sheetName">Pianeta</s>
        <i key="index">228</i>
        <b key="row">S</b>
      </be>
      <be refId="54" clsId="XLHiddenElement">
        <s key="sheetName">Pianeta</s>
        <i key="index">229</i>
        <b key="row">S</b>
      </be>
      <be refId="55" clsId="XLHiddenElement">
        <s key="sheetName">Pianeta</s>
        <i key="index">230</i>
        <b key="row">S</b>
      </be>
      <be refId="56" clsId="XLHiddenElement">
        <s key="sheetName">Pianeta</s>
        <i key="index">331</i>
        <b key="row">S</b>
      </be>
      <be refId="57" clsId="XLHiddenElement">
        <s key="sheetName">Pianeta</s>
        <i key="index">332</i>
        <b key="row">S</b>
      </be>
      <be refId="58" clsId="XLHiddenElement">
        <s key="sheetName">Pianeta</s>
        <i key="index">333</i>
        <b key="row">S</b>
      </be>
      <be refId="59" clsId="XLHiddenElement">
        <s key="sheetName">Pianeta</s>
        <i key="index">334</i>
        <b key="row">S</b>
      </be>
      <be refId="60" clsId="XLHiddenElement">
        <s key="sheetName">Pianeta</s>
        <i key="index">335</i>
        <b key="row">S</b>
      </be>
      <be refId="61" clsId="XLHiddenElement">
        <s key="sheetName">Pianeta</s>
        <i key="index">336</i>
        <b key="row">S</b>
      </be>
      <be refId="62" clsId="XLHiddenElement">
        <s key="sheetName">Pianeta</s>
        <i key="index">337</i>
        <b key="row">S</b>
      </be>
      <be refId="63" clsId="XLHiddenElement">
        <s key="sheetName">Pianeta</s>
        <i key="index">338</i>
        <b key="row">S</b>
      </be>
      <be refId="64" clsId="XLHiddenElement">
        <s key="sheetName">Pianeta</s>
        <i key="index">339</i>
        <b key="row">S</b>
      </be>
      <be refId="65" clsId="XLHiddenElement">
        <s key="sheetName">Pianeta</s>
        <i key="index">340</i>
        <b key="row">S</b>
      </be>
      <be refId="66" clsId="XLHiddenElement">
        <s key="sheetName">Pianeta</s>
        <i key="index">231</i>
        <b key="row">S</b>
      </be>
      <be refId="67" clsId="XLHiddenElement">
        <s key="sheetName">Pianeta</s>
        <i key="index">232</i>
        <b key="row">S</b>
      </be>
      <be refId="68" clsId="XLHiddenElement">
        <s key="sheetName">Pianeta</s>
        <i key="index">233</i>
        <b key="row">S</b>
      </be>
      <be refId="69" clsId="XLHiddenElement">
        <s key="sheetName">Pianeta</s>
        <i key="index">234</i>
        <b key="row">S</b>
      </be>
      <be refId="70" clsId="XLHiddenElement">
        <s key="sheetName">Pianeta</s>
        <i key="index">235</i>
        <b key="row">S</b>
      </be>
      <be refId="71" clsId="XLHiddenElement">
        <s key="sheetName">Pianeta</s>
        <i key="index">236</i>
        <b key="row">S</b>
      </be>
      <be refId="72" clsId="XLHiddenElement">
        <s key="sheetName">Pianeta</s>
        <i key="index">237</i>
        <b key="row">S</b>
      </be>
      <be refId="73" clsId="XLHiddenElement">
        <s key="sheetName">Pianeta</s>
        <i key="index">238</i>
        <b key="row">S</b>
      </be>
      <be refId="74" clsId="XLHiddenElement">
        <s key="sheetName">Pianeta</s>
        <i key="index">239</i>
        <b key="row">S</b>
      </be>
      <be refId="75" clsId="XLHiddenElement">
        <s key="sheetName">Pianeta</s>
        <i key="index">240</i>
        <b key="row">S</b>
      </be>
      <be refId="76" clsId="XLHiddenElement">
        <s key="sheetName">Pianeta</s>
        <i key="index">341</i>
        <b key="row">S</b>
      </be>
      <be refId="77" clsId="XLHiddenElement">
        <s key="sheetName">Pianeta</s>
        <i key="index">342</i>
        <b key="row">S</b>
      </be>
      <be refId="78" clsId="XLHiddenElement">
        <s key="sheetName">Pianeta</s>
        <i key="index">343</i>
        <b key="row">S</b>
      </be>
      <be refId="79" clsId="XLHiddenElement">
        <s key="sheetName">Pianeta</s>
        <i key="index">344</i>
        <b key="row">S</b>
      </be>
      <be refId="80" clsId="XLHiddenElement">
        <s key="sheetName">Pianeta</s>
        <i key="index">345</i>
        <b key="row">S</b>
      </be>
      <be refId="81" clsId="XLHiddenElement">
        <s key="sheetName">Pianeta</s>
        <i key="index">346</i>
        <b key="row">S</b>
      </be>
      <be refId="82" clsId="XLHiddenElement">
        <s key="sheetName">Pianeta</s>
        <i key="index">347</i>
        <b key="row">S</b>
      </be>
      <be refId="83" clsId="XLHiddenElement">
        <s key="sheetName">Pianeta</s>
        <i key="index">348</i>
        <b key="row">S</b>
      </be>
      <be refId="84" clsId="XLHiddenElement">
        <s key="sheetName">Pianeta</s>
        <i key="index">349</i>
        <b key="row">S</b>
      </be>
      <be refId="85" clsId="XLHiddenElement">
        <s key="sheetName">Pianeta</s>
        <i key="index">350</i>
        <b key="row">S</b>
      </be>
      <be refId="86" clsId="XLHiddenElement">
        <s key="sheetName">Pianeta</s>
        <i key="index">241</i>
        <b key="row">S</b>
      </be>
      <be refId="87" clsId="XLHiddenElement">
        <s key="sheetName">Pianeta</s>
        <i key="index">242</i>
        <b key="row">S</b>
      </be>
      <be refId="88" clsId="XLHiddenElement">
        <s key="sheetName">Pianeta</s>
        <i key="index">243</i>
        <b key="row">S</b>
      </be>
      <be refId="89" clsId="XLHiddenElement">
        <s key="sheetName">Pianeta</s>
        <i key="index">244</i>
        <b key="row">S</b>
      </be>
      <be refId="90" clsId="XLHiddenElement">
        <s key="sheetName">Pianeta</s>
        <i key="index">245</i>
        <b key="row">S</b>
      </be>
      <be refId="91" clsId="XLHiddenElement">
        <s key="sheetName">Pianeta</s>
        <i key="index">246</i>
        <b key="row">S</b>
      </be>
      <be refId="92" clsId="XLHiddenElement">
        <s key="sheetName">Pianeta</s>
        <i key="index">247</i>
        <b key="row">S</b>
      </be>
      <be refId="93" clsId="XLHiddenElement">
        <s key="sheetName">Pianeta</s>
        <i key="index">248</i>
        <b key="row">S</b>
      </be>
      <be refId="94" clsId="XLHiddenElement">
        <s key="sheetName">Pianeta</s>
        <i key="index">249</i>
        <b key="row">S</b>
      </be>
      <be refId="95" clsId="XLHiddenElement">
        <s key="sheetName">Pianeta</s>
        <i key="index">250</i>
        <b key="row">S</b>
      </be>
      <be refId="96" clsId="XLHiddenElement">
        <s key="sheetName">Pianeta</s>
        <i key="index">351</i>
        <b key="row">S</b>
      </be>
      <be refId="97" clsId="XLHiddenElement">
        <s key="sheetName">Pianeta</s>
        <i key="index">352</i>
        <b key="row">S</b>
      </be>
      <be refId="98" clsId="XLHiddenElement">
        <s key="sheetName">Pianeta</s>
        <i key="index">353</i>
        <b key="row">S</b>
      </be>
      <be refId="99" clsId="XLHiddenElement">
        <s key="sheetName">Pianeta</s>
        <i key="index">354</i>
        <b key="row">S</b>
      </be>
      <be refId="100" clsId="XLHiddenElement">
        <s key="sheetName">Pianeta</s>
        <i key="index">355</i>
        <b key="row">S</b>
      </be>
      <be refId="101" clsId="XLHiddenElement">
        <s key="sheetName">Pianeta</s>
        <i key="index">356</i>
        <b key="row">S</b>
      </be>
      <be refId="102" clsId="XLHiddenElement">
        <s key="sheetName">Pianeta</s>
        <i key="index">357</i>
        <b key="row">S</b>
      </be>
      <be refId="103" clsId="XLHiddenElement">
        <s key="sheetName">Pianeta</s>
        <i key="index">358</i>
        <b key="row">S</b>
      </be>
      <be refId="104" clsId="XLHiddenElement">
        <s key="sheetName">Pianeta</s>
        <i key="index">359</i>
        <b key="row">S</b>
      </be>
      <be refId="105" clsId="XLHiddenElement">
        <s key="sheetName">Pianeta</s>
        <i key="index">360</i>
        <b key="row">S</b>
      </be>
      <be refId="106" clsId="XLHiddenElement">
        <s key="sheetName">Pianeta</s>
        <i key="index">251</i>
        <b key="row">S</b>
      </be>
      <be refId="107" clsId="XLHiddenElement">
        <s key="sheetName">Pianeta</s>
        <i key="index">252</i>
        <b key="row">S</b>
      </be>
      <be refId="108" clsId="XLHiddenElement">
        <s key="sheetName">Pianeta</s>
        <i key="index">253</i>
        <b key="row">S</b>
      </be>
      <be refId="109" clsId="XLHiddenElement">
        <s key="sheetName">Pianeta</s>
        <i key="index">254</i>
        <b key="row">S</b>
      </be>
      <be refId="110" clsId="XLHiddenElement">
        <s key="sheetName">Pianeta</s>
        <i key="index">255</i>
        <b key="row">S</b>
      </be>
      <be refId="111" clsId="XLHiddenElement">
        <s key="sheetName">Pianeta</s>
        <i key="index">256</i>
        <b key="row">S</b>
      </be>
      <be refId="112" clsId="XLHiddenElement">
        <s key="sheetName">Pianeta</s>
        <i key="index">257</i>
        <b key="row">S</b>
      </be>
      <be refId="113" clsId="XLHiddenElement">
        <s key="sheetName">Pianeta</s>
        <i key="index">258</i>
        <b key="row">S</b>
      </be>
      <be refId="114" clsId="XLHiddenElement">
        <s key="sheetName">Pianeta</s>
        <i key="index">259</i>
        <b key="row">S</b>
      </be>
      <be refId="115" clsId="XLHiddenElement">
        <s key="sheetName">Pianeta</s>
        <i key="index">260</i>
        <b key="row">S</b>
      </be>
      <be refId="116" clsId="XLHiddenElement">
        <s key="sheetName">Pianeta</s>
        <i key="index">361</i>
        <b key="row">S</b>
      </be>
      <be refId="117" clsId="XLHiddenElement">
        <s key="sheetName">Pianeta</s>
        <i key="index">362</i>
        <b key="row">S</b>
      </be>
      <be refId="118" clsId="XLHiddenElement">
        <s key="sheetName">Pianeta</s>
        <i key="index">363</i>
        <b key="row">S</b>
      </be>
      <be refId="119" clsId="XLHiddenElement">
        <s key="sheetName">Pianeta</s>
        <i key="index">364</i>
        <b key="row">S</b>
      </be>
      <be refId="120" clsId="XLHiddenElement">
        <s key="sheetName">Pianeta</s>
        <i key="index">365</i>
        <b key="row">S</b>
      </be>
      <be refId="121" clsId="XLHiddenElement">
        <s key="sheetName">Pianeta</s>
        <i key="index">366</i>
        <b key="row">S</b>
      </be>
      <be refId="122" clsId="XLHiddenElement">
        <s key="sheetName">Pianeta</s>
        <i key="index">367</i>
        <b key="row">S</b>
      </be>
      <be refId="123" clsId="XLHiddenElement">
        <s key="sheetName">Pianeta</s>
        <i key="index">368</i>
        <b key="row">S</b>
      </be>
      <be refId="124" clsId="XLHiddenElement">
        <s key="sheetName">Pianeta</s>
        <i key="index">369</i>
        <b key="row">S</b>
      </be>
      <be refId="125" clsId="XLHiddenElement">
        <s key="sheetName">Pianeta</s>
        <i key="index">370</i>
        <b key="row">S</b>
      </be>
      <be refId="126" clsId="XLHiddenElement">
        <s key="sheetName">Pianeta</s>
        <i key="index">261</i>
        <b key="row">S</b>
      </be>
      <be refId="127" clsId="XLHiddenElement">
        <s key="sheetName">Pianeta</s>
        <i key="index">262</i>
        <b key="row">S</b>
      </be>
      <be refId="128" clsId="XLHiddenElement">
        <s key="sheetName">Pianeta</s>
        <i key="index">263</i>
        <b key="row">S</b>
      </be>
      <be refId="129" clsId="XLHiddenElement">
        <s key="sheetName">Pianeta</s>
        <i key="index">264</i>
        <b key="row">S</b>
      </be>
      <be refId="130" clsId="XLHiddenElement">
        <s key="sheetName">Pianeta</s>
        <i key="index">265</i>
        <b key="row">S</b>
      </be>
      <be refId="131" clsId="XLHiddenElement">
        <s key="sheetName">Pianeta</s>
        <i key="index">266</i>
        <b key="row">S</b>
      </be>
      <be refId="132" clsId="XLHiddenElement">
        <s key="sheetName">Pianeta</s>
        <i key="index">267</i>
        <b key="row">S</b>
      </be>
      <be refId="133" clsId="XLHiddenElement">
        <s key="sheetName">Pianeta</s>
        <i key="index">268</i>
        <b key="row">S</b>
      </be>
      <be refId="134" clsId="XLHiddenElement">
        <s key="sheetName">Pianeta</s>
        <i key="index">269</i>
        <b key="row">S</b>
      </be>
      <be refId="135" clsId="XLHiddenElement">
        <s key="sheetName">Pianeta</s>
        <i key="index">270</i>
        <b key="row">S</b>
      </be>
      <be refId="136" clsId="XLHiddenElement">
        <s key="sheetName">Pianeta</s>
        <i key="index">371</i>
        <b key="row">S</b>
      </be>
      <be refId="137" clsId="XLHiddenElement">
        <s key="sheetName">Pianeta</s>
        <i key="index">372</i>
        <b key="row">S</b>
      </be>
      <be refId="138" clsId="XLHiddenElement">
        <s key="sheetName">Pianeta</s>
        <i key="index">373</i>
        <b key="row">S</b>
      </be>
      <be refId="139" clsId="XLHiddenElement">
        <s key="sheetName">Pianeta</s>
        <i key="index">374</i>
        <b key="row">S</b>
      </be>
      <be refId="140" clsId="XLHiddenElement">
        <s key="sheetName">Pianeta</s>
        <i key="index">375</i>
        <b key="row">S</b>
      </be>
      <be refId="141" clsId="XLHiddenElement">
        <s key="sheetName">Pianeta</s>
        <i key="index">376</i>
        <b key="row">S</b>
      </be>
      <be refId="142" clsId="XLHiddenElement">
        <s key="sheetName">Pianeta</s>
        <i key="index">377</i>
        <b key="row">S</b>
      </be>
      <be refId="143" clsId="XLHiddenElement">
        <s key="sheetName">Pianeta</s>
        <i key="index">378</i>
        <b key="row">S</b>
      </be>
      <be refId="144" clsId="XLHiddenElement">
        <s key="sheetName">Pianeta</s>
        <i key="index">379</i>
        <b key="row">S</b>
      </be>
      <be refId="145" clsId="XLHiddenElement">
        <s key="sheetName">Pianeta</s>
        <i key="index">380</i>
        <b key="row">S</b>
      </be>
      <be refId="146" clsId="XLHiddenElement">
        <s key="sheetName">Pianeta</s>
        <i key="index">271</i>
        <b key="row">S</b>
      </be>
      <be refId="147" clsId="XLHiddenElement">
        <s key="sheetName">Pianeta</s>
        <i key="index">272</i>
        <b key="row">S</b>
      </be>
      <be refId="148" clsId="XLHiddenElement">
        <s key="sheetName">Pianeta</s>
        <i key="index">273</i>
        <b key="row">S</b>
      </be>
      <be refId="149" clsId="XLHiddenElement">
        <s key="sheetName">Pianeta</s>
        <i key="index">274</i>
        <b key="row">S</b>
      </be>
      <be refId="150" clsId="XLHiddenElement">
        <s key="sheetName">Pianeta</s>
        <i key="index">275</i>
        <b key="row">S</b>
      </be>
      <be refId="151" clsId="XLHiddenElement">
        <s key="sheetName">Pianeta</s>
        <i key="index">276</i>
        <b key="row">S</b>
      </be>
      <be refId="152" clsId="XLHiddenElement">
        <s key="sheetName">Pianeta</s>
        <i key="index">277</i>
        <b key="row">S</b>
      </be>
      <be refId="153" clsId="XLHiddenElement">
        <s key="sheetName">Pianeta</s>
        <i key="index">278</i>
        <b key="row">S</b>
      </be>
      <be refId="154" clsId="XLHiddenElement">
        <s key="sheetName">Pianeta</s>
        <i key="index">279</i>
        <b key="row">S</b>
      </be>
      <be refId="155" clsId="XLHiddenElement">
        <s key="sheetName">Pianeta</s>
        <i key="index">280</i>
        <b key="row">S</b>
      </be>
      <be refId="156" clsId="XLHiddenElement">
        <s key="sheetName">Pianeta</s>
        <i key="index">381</i>
        <b key="row">S</b>
      </be>
      <be refId="157" clsId="XLHiddenElement">
        <s key="sheetName">Pianeta</s>
        <i key="index">382</i>
        <b key="row">S</b>
      </be>
      <be refId="158" clsId="XLHiddenElement">
        <s key="sheetName">Pianeta</s>
        <i key="index">383</i>
        <b key="row">S</b>
      </be>
      <be refId="159" clsId="XLHiddenElement">
        <s key="sheetName">Pianeta</s>
        <i key="index">384</i>
        <b key="row">S</b>
      </be>
      <be refId="160" clsId="XLHiddenElement">
        <s key="sheetName">Pianeta</s>
        <i key="index">385</i>
        <b key="row">S</b>
      </be>
      <be refId="161" clsId="XLHiddenElement">
        <s key="sheetName">Pianeta</s>
        <i key="index">386</i>
        <b key="row">S</b>
      </be>
      <be refId="162" clsId="XLHiddenElement">
        <s key="sheetName">Pianeta</s>
        <i key="index">387</i>
        <b key="row">S</b>
      </be>
      <be refId="163" clsId="XLHiddenElement">
        <s key="sheetName">Pianeta</s>
        <i key="index">388</i>
        <b key="row">S</b>
      </be>
      <be refId="164" clsId="XLHiddenElement">
        <s key="sheetName">Pianeta</s>
        <i key="index">389</i>
        <b key="row">S</b>
      </be>
      <be refId="165" clsId="XLHiddenElement">
        <s key="sheetName">Pianeta</s>
        <i key="index">390</i>
        <b key="row">S</b>
      </be>
      <be refId="166" clsId="XLHiddenElement">
        <s key="sheetName">Pianeta</s>
        <i key="index">281</i>
        <b key="row">S</b>
      </be>
      <be refId="167" clsId="XLHiddenElement">
        <s key="sheetName">Pianeta</s>
        <i key="index">282</i>
        <b key="row">S</b>
      </be>
      <be refId="168" clsId="XLHiddenElement">
        <s key="sheetName">Pianeta</s>
        <i key="index">283</i>
        <b key="row">S</b>
      </be>
      <be refId="169" clsId="XLHiddenElement">
        <s key="sheetName">Pianeta</s>
        <i key="index">284</i>
        <b key="row">S</b>
      </be>
      <be refId="170" clsId="XLHiddenElement">
        <s key="sheetName">Pianeta</s>
        <i key="index">285</i>
        <b key="row">S</b>
      </be>
      <be refId="171" clsId="XLHiddenElement">
        <s key="sheetName">Pianeta</s>
        <i key="index">286</i>
        <b key="row">S</b>
      </be>
      <be refId="172" clsId="XLHiddenElement">
        <s key="sheetName">Pianeta</s>
        <i key="index">287</i>
        <b key="row">S</b>
      </be>
      <be refId="173" clsId="XLHiddenElement">
        <s key="sheetName">Pianeta</s>
        <i key="index">288</i>
        <b key="row">S</b>
      </be>
      <be refId="174" clsId="XLHiddenElement">
        <s key="sheetName">Pianeta</s>
        <i key="index">289</i>
        <b key="row">S</b>
      </be>
      <be refId="175" clsId="XLHiddenElement">
        <s key="sheetName">Pianeta</s>
        <i key="index">290</i>
        <b key="row">S</b>
      </be>
      <be refId="176" clsId="XLHiddenElement">
        <s key="sheetName">Pianeta</s>
        <i key="index">391</i>
        <b key="row">S</b>
      </be>
      <be refId="177" clsId="XLHiddenElement">
        <s key="sheetName">Pianeta</s>
        <i key="index">392</i>
        <b key="row">S</b>
      </be>
      <be refId="178" clsId="XLHiddenElement">
        <s key="sheetName">Pianeta</s>
        <i key="index">393</i>
        <b key="row">S</b>
      </be>
      <be refId="179" clsId="XLHiddenElement">
        <s key="sheetName">Pianeta</s>
        <i key="index">394</i>
        <b key="row">S</b>
      </be>
      <be refId="180" clsId="XLHiddenElement">
        <s key="sheetName">Pianeta</s>
        <i key="index">395</i>
        <b key="row">S</b>
      </be>
      <be refId="181" clsId="XLHiddenElement">
        <s key="sheetName">Pianeta</s>
        <i key="index">396</i>
        <b key="row">S</b>
      </be>
      <be refId="182" clsId="XLHiddenElement">
        <s key="sheetName">Pianeta</s>
        <i key="index">397</i>
        <b key="row">S</b>
      </be>
      <be refId="183" clsId="XLHiddenElement">
        <s key="sheetName">Pianeta</s>
        <i key="index">398</i>
        <b key="row">S</b>
      </be>
      <be refId="184" clsId="XLHiddenElement">
        <s key="sheetName">Pianeta</s>
        <i key="index">399</i>
        <b key="row">S</b>
      </be>
      <be refId="185" clsId="XLHiddenElement">
        <s key="sheetName">Pianeta</s>
        <i key="index">400</i>
        <b key="row">S</b>
      </be>
      <be refId="186" clsId="XLHiddenElement">
        <s key="sheetName">Pianeta</s>
        <i key="index">291</i>
        <b key="row">S</b>
      </be>
      <be refId="187" clsId="XLHiddenElement">
        <s key="sheetName">Pianeta</s>
        <i key="index">292</i>
        <b key="row">S</b>
      </be>
      <be refId="188" clsId="XLHiddenElement">
        <s key="sheetName">Pianeta</s>
        <i key="index">293</i>
        <b key="row">S</b>
      </be>
      <be refId="189" clsId="XLHiddenElement">
        <s key="sheetName">Pianeta</s>
        <i key="index">294</i>
        <b key="row">S</b>
      </be>
      <be refId="190" clsId="XLHiddenElement">
        <s key="sheetName">Pianeta</s>
        <i key="index">295</i>
        <b key="row">S</b>
      </be>
      <be refId="191" clsId="XLHiddenElement">
        <s key="sheetName">Pianeta</s>
        <i key="index">296</i>
        <b key="row">S</b>
      </be>
      <be refId="192" clsId="XLHiddenElement">
        <s key="sheetName">Pianeta</s>
        <i key="index">297</i>
        <b key="row">S</b>
      </be>
      <be refId="193" clsId="XLHiddenElement">
        <s key="sheetName">Pianeta</s>
        <i key="index">298</i>
        <b key="row">S</b>
      </be>
      <be refId="194" clsId="XLHiddenElement">
        <s key="sheetName">Pianeta</s>
        <i key="index">299</i>
        <b key="row">S</b>
      </be>
      <be refId="195" clsId="XLHiddenElement">
        <s key="sheetName">Pianeta</s>
        <i key="index">300</i>
        <b key="row">S</b>
      </be>
      <be refId="196" clsId="XLHiddenElement">
        <s key="sheetName">Pianeta</s>
        <i key="index">401</i>
        <b key="row">S</b>
      </be>
      <be refId="197" clsId="XLHiddenElement">
        <s key="sheetName">Pianeta</s>
        <i key="index">402</i>
        <b key="row">S</b>
      </be>
      <be refId="198" clsId="XLHiddenElement">
        <s key="sheetName">Pianeta</s>
        <i key="index">403</i>
        <b key="row">S</b>
      </be>
      <be refId="199" clsId="XLHiddenElement">
        <s key="sheetName">Pianeta</s>
        <i key="index">404</i>
        <b key="row">S</b>
      </be>
      <be refId="200" clsId="XLHiddenElement">
        <s key="sheetName">Pianeta</s>
        <i key="index">405</i>
        <b key="row">S</b>
      </be>
      <be refId="201" clsId="XLHiddenElement">
        <s key="sheetName">Pianeta</s>
        <i key="index">406</i>
        <b key="row">S</b>
      </be>
      <be refId="202" clsId="XLHiddenElement">
        <s key="sheetName">Pianeta</s>
        <i key="index">407</i>
        <b key="row">S</b>
      </be>
      <be refId="203" clsId="XLHiddenElement">
        <s key="sheetName">Pianeta</s>
        <i key="index">408</i>
        <b key="row">S</b>
      </be>
      <be refId="204" clsId="XLHiddenElement">
        <s key="sheetName">Pianeta</s>
        <i key="index">409</i>
        <b key="row">S</b>
      </be>
      <be refId="205" clsId="XLHiddenElement">
        <s key="sheetName">Pianeta</s>
        <i key="index">410</i>
        <b key="row">S</b>
      </be>
      <be refId="206" clsId="XLHiddenElement">
        <s key="sheetName">Pianeta</s>
        <i key="index">411</i>
        <b key="row">S</b>
      </be>
      <be refId="207" clsId="XLHiddenElement">
        <s key="sheetName">Pianeta</s>
        <i key="index">412</i>
        <b key="row">S</b>
      </be>
      <be refId="208" clsId="XLHiddenElement">
        <s key="sheetName">Pianeta</s>
        <i key="index">413</i>
        <b key="row">S</b>
      </be>
      <be refId="209" clsId="XLHiddenElement">
        <s key="sheetName">Pianeta</s>
        <i key="index">414</i>
        <b key="row">S</b>
      </be>
      <be refId="210" clsId="XLHiddenElement">
        <s key="sheetName">Pianeta</s>
        <i key="index">415</i>
        <b key="row">S</b>
      </be>
      <be refId="211" clsId="XLHiddenElement">
        <s key="sheetName">Pianeta</s>
        <i key="index">416</i>
        <b key="row">S</b>
      </be>
      <be refId="212" clsId="XLHiddenElement">
        <s key="sheetName">Pianeta</s>
        <i key="index">301</i>
        <b key="row">S</b>
      </be>
      <be refId="213" clsId="XLHiddenElement">
        <s key="sheetName">Pianeta</s>
        <i key="index">302</i>
        <b key="row">S</b>
      </be>
      <be refId="214" clsId="XLHiddenElement">
        <s key="sheetName">Pianeta</s>
        <i key="index">303</i>
        <b key="row">S</b>
      </be>
      <be refId="215" clsId="XLHiddenElement">
        <s key="sheetName">Pianeta</s>
        <i key="index">304</i>
        <b key="row">S</b>
      </be>
      <be refId="216" clsId="XLHiddenElement">
        <s key="sheetName">Pianeta</s>
        <i key="index">305</i>
        <b key="row">S</b>
      </be>
      <be refId="217" clsId="XLHiddenElement">
        <s key="sheetName">Pianeta</s>
        <i key="index">306</i>
        <b key="row">S</b>
      </be>
      <be refId="218" clsId="XLHiddenElement">
        <s key="sheetName">Pianeta</s>
        <i key="index">307</i>
        <b key="row">S</b>
      </be>
      <be refId="219" clsId="XLHiddenElement">
        <s key="sheetName">Pianeta</s>
        <i key="index">308</i>
        <b key="row">S</b>
      </be>
      <be refId="220" clsId="XLHiddenElement">
        <s key="sheetName">Pianeta</s>
        <i key="index">309</i>
        <b key="row">S</b>
      </be>
      <be refId="221" clsId="XLHiddenElement">
        <s key="sheetName">Pianeta</s>
        <i key="index">310</i>
        <b key="row">S</b>
      </be>
    </l>
  </data>
</easyPacket>
</file>

<file path=customXml/item10.xml><?xml version="1.0" encoding="utf-8"?>
<easyPacket version="1.0">
  <header version="33.0.0.10.tgk.20251009114616"/>
  <data>
    <l refId="0" ln="227" eid="XLHiddenElement">
      <be refId="1" clsId="XLHiddenElement">
        <s key="sheetName">
          Prosperit
          <ch cod="e0"/>
        </s>
        <i key="index">65</i>
        <b key="row">S</b>
      </be>
      <be refId="2" clsId="XLHiddenElement">
        <s key="sheetName">
          Prosperit
          <ch cod="e0"/>
        </s>
        <i key="index">66</i>
        <b key="row">S</b>
      </be>
      <be refId="3" clsId="XLHiddenElement">
        <s key="sheetName">
          Prosperit
          <ch cod="e0"/>
        </s>
        <i key="index">61</i>
        <b key="row">S</b>
      </be>
      <be refId="4" clsId="XLHiddenElement">
        <s key="sheetName">
          Prosperit
          <ch cod="e0"/>
        </s>
        <i key="index">62</i>
        <b key="row">S</b>
      </be>
      <be refId="5" clsId="XLHiddenElement">
        <s key="sheetName">
          Prosperit
          <ch cod="e0"/>
        </s>
        <i key="index">42</i>
        <b key="row">S</b>
      </be>
      <be refId="6" clsId="XLHiddenElement">
        <s key="sheetName">
          Prosperit
          <ch cod="e0"/>
        </s>
        <i key="index">46</i>
        <b key="row">S</b>
      </be>
      <be refId="7" clsId="XLHiddenElement">
        <s key="sheetName">Pianeta</s>
        <i key="index">311</i>
        <b key="row">S</b>
      </be>
      <be refId="8" clsId="XLHiddenElement">
        <s key="sheetName">Pianeta</s>
        <i key="index">312</i>
        <b key="row">S</b>
      </be>
      <be refId="9" clsId="XLHiddenElement">
        <s key="sheetName">Pianeta</s>
        <i key="index">313</i>
        <b key="row">S</b>
      </be>
      <be refId="10" clsId="XLHiddenElement">
        <s key="sheetName">Pianeta</s>
        <i key="index">314</i>
        <b key="row">S</b>
      </be>
      <be refId="11" clsId="XLHiddenElement">
        <s key="sheetName">Pianeta</s>
        <i key="index">315</i>
        <b key="row">S</b>
      </be>
      <be refId="12" clsId="XLHiddenElement">
        <s key="sheetName">Pianeta</s>
        <i key="index">316</i>
        <b key="row">S</b>
      </be>
      <be refId="13" clsId="XLHiddenElement">
        <s key="sheetName">Pianeta</s>
        <i key="index">317</i>
        <b key="row">S</b>
      </be>
      <be refId="14" clsId="XLHiddenElement">
        <s key="sheetName">Pianeta</s>
        <i key="index">318</i>
        <b key="row">S</b>
      </be>
      <be refId="15" clsId="XLHiddenElement">
        <s key="sheetName">Pianeta</s>
        <i key="index">319</i>
        <b key="row">S</b>
      </be>
      <be refId="16" clsId="XLHiddenElement">
        <s key="sheetName">Pianeta</s>
        <i key="index">320</i>
        <b key="row">S</b>
      </be>
      <be refId="17" clsId="XLHiddenElement">
        <s key="sheetName">Pianeta</s>
        <i key="index">211</i>
        <b key="row">S</b>
      </be>
      <be refId="18" clsId="XLHiddenElement">
        <s key="sheetName">Pianeta</s>
        <i key="index">212</i>
        <b key="row">S</b>
      </be>
      <be refId="19" clsId="XLHiddenElement">
        <s key="sheetName">Pianeta</s>
        <i key="index">213</i>
        <b key="row">S</b>
      </be>
      <be refId="20" clsId="XLHiddenElement">
        <s key="sheetName">Pianeta</s>
        <i key="index">214</i>
        <b key="row">S</b>
      </be>
      <be refId="21" clsId="XLHiddenElement">
        <s key="sheetName">Pianeta</s>
        <i key="index">215</i>
        <b key="row">S</b>
      </be>
      <be refId="22" clsId="XLHiddenElement">
        <s key="sheetName">Pianeta</s>
        <i key="index">216</i>
        <b key="row">S</b>
      </be>
      <be refId="23" clsId="XLHiddenElement">
        <s key="sheetName">Pianeta</s>
        <i key="index">217</i>
        <b key="row">S</b>
      </be>
      <be refId="24" clsId="XLHiddenElement">
        <s key="sheetName">Pianeta</s>
        <i key="index">218</i>
        <b key="row">S</b>
      </be>
      <be refId="25" clsId="XLHiddenElement">
        <s key="sheetName">Pianeta</s>
        <i key="index">219</i>
        <b key="row">S</b>
      </be>
      <be refId="26" clsId="XLHiddenElement">
        <s key="sheetName">Pianeta</s>
        <i key="index">220</i>
        <b key="row">S</b>
      </be>
      <be refId="27" clsId="XLHiddenElement">
        <s key="sheetName">Pianeta</s>
        <i key="index">321</i>
        <b key="row">S</b>
      </be>
      <be refId="28" clsId="XLHiddenElement">
        <s key="sheetName">Pianeta</s>
        <i key="index">322</i>
        <b key="row">S</b>
      </be>
      <be refId="29" clsId="XLHiddenElement">
        <s key="sheetName">Pianeta</s>
        <i key="index">202</i>
        <b key="row">S</b>
      </be>
      <be refId="30" clsId="XLHiddenElement">
        <s key="sheetName">Pianeta</s>
        <i key="index">323</i>
        <b key="row">S</b>
      </be>
      <be refId="31" clsId="XLHiddenElement">
        <s key="sheetName">Pianeta</s>
        <i key="index">203</i>
        <b key="row">S</b>
      </be>
      <be refId="32" clsId="XLHiddenElement">
        <s key="sheetName">Pianeta</s>
        <i key="index">324</i>
        <b key="row">S</b>
      </be>
      <be refId="33" clsId="XLHiddenElement">
        <s key="sheetName">Pianeta</s>
        <i key="index">204</i>
        <b key="row">S</b>
      </be>
      <be refId="34" clsId="XLHiddenElement">
        <s key="sheetName">Pianeta</s>
        <i key="index">325</i>
        <b key="row">S</b>
      </be>
      <be refId="35" clsId="XLHiddenElement">
        <s key="sheetName">Pianeta</s>
        <i key="index">205</i>
        <b key="row">S</b>
      </be>
      <be refId="36" clsId="XLHiddenElement">
        <s key="sheetName">Pianeta</s>
        <i key="index">326</i>
        <b key="row">S</b>
      </be>
      <be refId="37" clsId="XLHiddenElement">
        <s key="sheetName">Pianeta</s>
        <i key="index">206</i>
        <b key="row">S</b>
      </be>
      <be refId="38" clsId="XLHiddenElement">
        <s key="sheetName">Pianeta</s>
        <i key="index">327</i>
        <b key="row">S</b>
      </be>
      <be refId="39" clsId="XLHiddenElement">
        <s key="sheetName">Pianeta</s>
        <i key="index">207</i>
        <b key="row">S</b>
      </be>
      <be refId="40" clsId="XLHiddenElement">
        <s key="sheetName">Pianeta</s>
        <i key="index">328</i>
        <b key="row">S</b>
      </be>
      <be refId="41" clsId="XLHiddenElement">
        <s key="sheetName">Pianeta</s>
        <i key="index">208</i>
        <b key="row">S</b>
      </be>
      <be refId="42" clsId="XLHiddenElement">
        <s key="sheetName">Pianeta</s>
        <i key="index">329</i>
        <b key="row">S</b>
      </be>
      <be refId="43" clsId="XLHiddenElement">
        <s key="sheetName">Pianeta</s>
        <i key="index">209</i>
        <b key="row">S</b>
      </be>
      <be refId="44" clsId="XLHiddenElement">
        <s key="sheetName">Pianeta</s>
        <i key="index">330</i>
        <b key="row">S</b>
      </be>
      <be refId="45" clsId="XLHiddenElement">
        <s key="sheetName">Pianeta</s>
        <i key="index">210</i>
        <b key="row">S</b>
      </be>
      <be refId="46" clsId="XLHiddenElement">
        <s key="sheetName">Pianeta</s>
        <i key="index">221</i>
        <b key="row">S</b>
      </be>
      <be refId="47" clsId="XLHiddenElement">
        <s key="sheetName">Pianeta</s>
        <i key="index">222</i>
        <b key="row">S</b>
      </be>
      <be refId="48" clsId="XLHiddenElement">
        <s key="sheetName">Pianeta</s>
        <i key="index">223</i>
        <b key="row">S</b>
      </be>
      <be refId="49" clsId="XLHiddenElement">
        <s key="sheetName">Pianeta</s>
        <i key="index">224</i>
        <b key="row">S</b>
      </be>
      <be refId="50" clsId="XLHiddenElement">
        <s key="sheetName">Pianeta</s>
        <i key="index">225</i>
        <b key="row">S</b>
      </be>
      <be refId="51" clsId="XLHiddenElement">
        <s key="sheetName">Pianeta</s>
        <i key="index">226</i>
        <b key="row">S</b>
      </be>
      <be refId="52" clsId="XLHiddenElement">
        <s key="sheetName">Pianeta</s>
        <i key="index">227</i>
        <b key="row">S</b>
      </be>
      <be refId="53" clsId="XLHiddenElement">
        <s key="sheetName">Pianeta</s>
        <i key="index">228</i>
        <b key="row">S</b>
      </be>
      <be refId="54" clsId="XLHiddenElement">
        <s key="sheetName">Pianeta</s>
        <i key="index">229</i>
        <b key="row">S</b>
      </be>
      <be refId="55" clsId="XLHiddenElement">
        <s key="sheetName">Pianeta</s>
        <i key="index">230</i>
        <b key="row">S</b>
      </be>
      <be refId="56" clsId="XLHiddenElement">
        <s key="sheetName">Pianeta</s>
        <i key="index">331</i>
        <b key="row">S</b>
      </be>
      <be refId="57" clsId="XLHiddenElement">
        <s key="sheetName">Pianeta</s>
        <i key="index">332</i>
        <b key="row">S</b>
      </be>
      <be refId="58" clsId="XLHiddenElement">
        <s key="sheetName">Pianeta</s>
        <i key="index">333</i>
        <b key="row">S</b>
      </be>
      <be refId="59" clsId="XLHiddenElement">
        <s key="sheetName">Pianeta</s>
        <i key="index">334</i>
        <b key="row">S</b>
      </be>
      <be refId="60" clsId="XLHiddenElement">
        <s key="sheetName">Pianeta</s>
        <i key="index">335</i>
        <b key="row">S</b>
      </be>
      <be refId="61" clsId="XLHiddenElement">
        <s key="sheetName">Pianeta</s>
        <i key="index">336</i>
        <b key="row">S</b>
      </be>
      <be refId="62" clsId="XLHiddenElement">
        <s key="sheetName">Pianeta</s>
        <i key="index">337</i>
        <b key="row">S</b>
      </be>
      <be refId="63" clsId="XLHiddenElement">
        <s key="sheetName">Pianeta</s>
        <i key="index">338</i>
        <b key="row">S</b>
      </be>
      <be refId="64" clsId="XLHiddenElement">
        <s key="sheetName">Pianeta</s>
        <i key="index">339</i>
        <b key="row">S</b>
      </be>
      <be refId="65" clsId="XLHiddenElement">
        <s key="sheetName">Pianeta</s>
        <i key="index">340</i>
        <b key="row">S</b>
      </be>
      <be refId="66" clsId="XLHiddenElement">
        <s key="sheetName">Pianeta</s>
        <i key="index">231</i>
        <b key="row">S</b>
      </be>
      <be refId="67" clsId="XLHiddenElement">
        <s key="sheetName">Pianeta</s>
        <i key="index">232</i>
        <b key="row">S</b>
      </be>
      <be refId="68" clsId="XLHiddenElement">
        <s key="sheetName">Pianeta</s>
        <i key="index">233</i>
        <b key="row">S</b>
      </be>
      <be refId="69" clsId="XLHiddenElement">
        <s key="sheetName">Pianeta</s>
        <i key="index">234</i>
        <b key="row">S</b>
      </be>
      <be refId="70" clsId="XLHiddenElement">
        <s key="sheetName">Pianeta</s>
        <i key="index">235</i>
        <b key="row">S</b>
      </be>
      <be refId="71" clsId="XLHiddenElement">
        <s key="sheetName">Pianeta</s>
        <i key="index">236</i>
        <b key="row">S</b>
      </be>
      <be refId="72" clsId="XLHiddenElement">
        <s key="sheetName">Pianeta</s>
        <i key="index">237</i>
        <b key="row">S</b>
      </be>
      <be refId="73" clsId="XLHiddenElement">
        <s key="sheetName">Pianeta</s>
        <i key="index">238</i>
        <b key="row">S</b>
      </be>
      <be refId="74" clsId="XLHiddenElement">
        <s key="sheetName">Pianeta</s>
        <i key="index">239</i>
        <b key="row">S</b>
      </be>
      <be refId="75" clsId="XLHiddenElement">
        <s key="sheetName">Pianeta</s>
        <i key="index">240</i>
        <b key="row">S</b>
      </be>
      <be refId="76" clsId="XLHiddenElement">
        <s key="sheetName">Pianeta</s>
        <i key="index">341</i>
        <b key="row">S</b>
      </be>
      <be refId="77" clsId="XLHiddenElement">
        <s key="sheetName">Pianeta</s>
        <i key="index">342</i>
        <b key="row">S</b>
      </be>
      <be refId="78" clsId="XLHiddenElement">
        <s key="sheetName">Pianeta</s>
        <i key="index">343</i>
        <b key="row">S</b>
      </be>
      <be refId="79" clsId="XLHiddenElement">
        <s key="sheetName">Pianeta</s>
        <i key="index">344</i>
        <b key="row">S</b>
      </be>
      <be refId="80" clsId="XLHiddenElement">
        <s key="sheetName">Pianeta</s>
        <i key="index">345</i>
        <b key="row">S</b>
      </be>
      <be refId="81" clsId="XLHiddenElement">
        <s key="sheetName">Pianeta</s>
        <i key="index">346</i>
        <b key="row">S</b>
      </be>
      <be refId="82" clsId="XLHiddenElement">
        <s key="sheetName">Pianeta</s>
        <i key="index">347</i>
        <b key="row">S</b>
      </be>
      <be refId="83" clsId="XLHiddenElement">
        <s key="sheetName">Pianeta</s>
        <i key="index">348</i>
        <b key="row">S</b>
      </be>
      <be refId="84" clsId="XLHiddenElement">
        <s key="sheetName">Pianeta</s>
        <i key="index">349</i>
        <b key="row">S</b>
      </be>
      <be refId="85" clsId="XLHiddenElement">
        <s key="sheetName">Pianeta</s>
        <i key="index">350</i>
        <b key="row">S</b>
      </be>
      <be refId="86" clsId="XLHiddenElement">
        <s key="sheetName">Pianeta</s>
        <i key="index">241</i>
        <b key="row">S</b>
      </be>
      <be refId="87" clsId="XLHiddenElement">
        <s key="sheetName">Pianeta</s>
        <i key="index">242</i>
        <b key="row">S</b>
      </be>
      <be refId="88" clsId="XLHiddenElement">
        <s key="sheetName">Pianeta</s>
        <i key="index">243</i>
        <b key="row">S</b>
      </be>
      <be refId="89" clsId="XLHiddenElement">
        <s key="sheetName">Pianeta</s>
        <i key="index">244</i>
        <b key="row">S</b>
      </be>
      <be refId="90" clsId="XLHiddenElement">
        <s key="sheetName">Pianeta</s>
        <i key="index">245</i>
        <b key="row">S</b>
      </be>
      <be refId="91" clsId="XLHiddenElement">
        <s key="sheetName">Pianeta</s>
        <i key="index">246</i>
        <b key="row">S</b>
      </be>
      <be refId="92" clsId="XLHiddenElement">
        <s key="sheetName">Pianeta</s>
        <i key="index">247</i>
        <b key="row">S</b>
      </be>
      <be refId="93" clsId="XLHiddenElement">
        <s key="sheetName">Pianeta</s>
        <i key="index">248</i>
        <b key="row">S</b>
      </be>
      <be refId="94" clsId="XLHiddenElement">
        <s key="sheetName">Pianeta</s>
        <i key="index">249</i>
        <b key="row">S</b>
      </be>
      <be refId="95" clsId="XLHiddenElement">
        <s key="sheetName">Pianeta</s>
        <i key="index">250</i>
        <b key="row">S</b>
      </be>
      <be refId="96" clsId="XLHiddenElement">
        <s key="sheetName">Pianeta</s>
        <i key="index">351</i>
        <b key="row">S</b>
      </be>
      <be refId="97" clsId="XLHiddenElement">
        <s key="sheetName">Pianeta</s>
        <i key="index">352</i>
        <b key="row">S</b>
      </be>
      <be refId="98" clsId="XLHiddenElement">
        <s key="sheetName">Pianeta</s>
        <i key="index">353</i>
        <b key="row">S</b>
      </be>
      <be refId="99" clsId="XLHiddenElement">
        <s key="sheetName">Pianeta</s>
        <i key="index">354</i>
        <b key="row">S</b>
      </be>
      <be refId="100" clsId="XLHiddenElement">
        <s key="sheetName">Pianeta</s>
        <i key="index">355</i>
        <b key="row">S</b>
      </be>
      <be refId="101" clsId="XLHiddenElement">
        <s key="sheetName">Pianeta</s>
        <i key="index">356</i>
        <b key="row">S</b>
      </be>
      <be refId="102" clsId="XLHiddenElement">
        <s key="sheetName">Pianeta</s>
        <i key="index">357</i>
        <b key="row">S</b>
      </be>
      <be refId="103" clsId="XLHiddenElement">
        <s key="sheetName">Pianeta</s>
        <i key="index">358</i>
        <b key="row">S</b>
      </be>
      <be refId="104" clsId="XLHiddenElement">
        <s key="sheetName">Pianeta</s>
        <i key="index">359</i>
        <b key="row">S</b>
      </be>
      <be refId="105" clsId="XLHiddenElement">
        <s key="sheetName">Pianeta</s>
        <i key="index">360</i>
        <b key="row">S</b>
      </be>
      <be refId="106" clsId="XLHiddenElement">
        <s key="sheetName">Pianeta</s>
        <i key="index">251</i>
        <b key="row">S</b>
      </be>
      <be refId="107" clsId="XLHiddenElement">
        <s key="sheetName">Pianeta</s>
        <i key="index">252</i>
        <b key="row">S</b>
      </be>
      <be refId="108" clsId="XLHiddenElement">
        <s key="sheetName">Pianeta</s>
        <i key="index">253</i>
        <b key="row">S</b>
      </be>
      <be refId="109" clsId="XLHiddenElement">
        <s key="sheetName">Pianeta</s>
        <i key="index">254</i>
        <b key="row">S</b>
      </be>
      <be refId="110" clsId="XLHiddenElement">
        <s key="sheetName">Pianeta</s>
        <i key="index">255</i>
        <b key="row">S</b>
      </be>
      <be refId="111" clsId="XLHiddenElement">
        <s key="sheetName">Pianeta</s>
        <i key="index">256</i>
        <b key="row">S</b>
      </be>
      <be refId="112" clsId="XLHiddenElement">
        <s key="sheetName">Pianeta</s>
        <i key="index">257</i>
        <b key="row">S</b>
      </be>
      <be refId="113" clsId="XLHiddenElement">
        <s key="sheetName">Pianeta</s>
        <i key="index">258</i>
        <b key="row">S</b>
      </be>
      <be refId="114" clsId="XLHiddenElement">
        <s key="sheetName">Pianeta</s>
        <i key="index">259</i>
        <b key="row">S</b>
      </be>
      <be refId="115" clsId="XLHiddenElement">
        <s key="sheetName">Pianeta</s>
        <i key="index">260</i>
        <b key="row">S</b>
      </be>
      <be refId="116" clsId="XLHiddenElement">
        <s key="sheetName">Pianeta</s>
        <i key="index">361</i>
        <b key="row">S</b>
      </be>
      <be refId="117" clsId="XLHiddenElement">
        <s key="sheetName">Pianeta</s>
        <i key="index">362</i>
        <b key="row">S</b>
      </be>
      <be refId="118" clsId="XLHiddenElement">
        <s key="sheetName">Pianeta</s>
        <i key="index">363</i>
        <b key="row">S</b>
      </be>
      <be refId="119" clsId="XLHiddenElement">
        <s key="sheetName">Pianeta</s>
        <i key="index">364</i>
        <b key="row">S</b>
      </be>
      <be refId="120" clsId="XLHiddenElement">
        <s key="sheetName">Pianeta</s>
        <i key="index">365</i>
        <b key="row">S</b>
      </be>
      <be refId="121" clsId="XLHiddenElement">
        <s key="sheetName">Pianeta</s>
        <i key="index">366</i>
        <b key="row">S</b>
      </be>
      <be refId="122" clsId="XLHiddenElement">
        <s key="sheetName">Pianeta</s>
        <i key="index">367</i>
        <b key="row">S</b>
      </be>
      <be refId="123" clsId="XLHiddenElement">
        <s key="sheetName">Pianeta</s>
        <i key="index">368</i>
        <b key="row">S</b>
      </be>
      <be refId="124" clsId="XLHiddenElement">
        <s key="sheetName">Pianeta</s>
        <i key="index">369</i>
        <b key="row">S</b>
      </be>
      <be refId="125" clsId="XLHiddenElement">
        <s key="sheetName">Pianeta</s>
        <i key="index">370</i>
        <b key="row">S</b>
      </be>
      <be refId="126" clsId="XLHiddenElement">
        <s key="sheetName">Pianeta</s>
        <i key="index">261</i>
        <b key="row">S</b>
      </be>
      <be refId="127" clsId="XLHiddenElement">
        <s key="sheetName">Pianeta</s>
        <i key="index">262</i>
        <b key="row">S</b>
      </be>
      <be refId="128" clsId="XLHiddenElement">
        <s key="sheetName">Pianeta</s>
        <i key="index">263</i>
        <b key="row">S</b>
      </be>
      <be refId="129" clsId="XLHiddenElement">
        <s key="sheetName">Pianeta</s>
        <i key="index">264</i>
        <b key="row">S</b>
      </be>
      <be refId="130" clsId="XLHiddenElement">
        <s key="sheetName">Pianeta</s>
        <i key="index">265</i>
        <b key="row">S</b>
      </be>
      <be refId="131" clsId="XLHiddenElement">
        <s key="sheetName">Pianeta</s>
        <i key="index">266</i>
        <b key="row">S</b>
      </be>
      <be refId="132" clsId="XLHiddenElement">
        <s key="sheetName">Pianeta</s>
        <i key="index">267</i>
        <b key="row">S</b>
      </be>
      <be refId="133" clsId="XLHiddenElement">
        <s key="sheetName">Pianeta</s>
        <i key="index">268</i>
        <b key="row">S</b>
      </be>
      <be refId="134" clsId="XLHiddenElement">
        <s key="sheetName">Pianeta</s>
        <i key="index">269</i>
        <b key="row">S</b>
      </be>
      <be refId="135" clsId="XLHiddenElement">
        <s key="sheetName">Pianeta</s>
        <i key="index">270</i>
        <b key="row">S</b>
      </be>
      <be refId="136" clsId="XLHiddenElement">
        <s key="sheetName">Pianeta</s>
        <i key="index">371</i>
        <b key="row">S</b>
      </be>
      <be refId="137" clsId="XLHiddenElement">
        <s key="sheetName">Pianeta</s>
        <i key="index">372</i>
        <b key="row">S</b>
      </be>
      <be refId="138" clsId="XLHiddenElement">
        <s key="sheetName">Pianeta</s>
        <i key="index">373</i>
        <b key="row">S</b>
      </be>
      <be refId="139" clsId="XLHiddenElement">
        <s key="sheetName">Pianeta</s>
        <i key="index">374</i>
        <b key="row">S</b>
      </be>
      <be refId="140" clsId="XLHiddenElement">
        <s key="sheetName">Pianeta</s>
        <i key="index">375</i>
        <b key="row">S</b>
      </be>
      <be refId="141" clsId="XLHiddenElement">
        <s key="sheetName">Pianeta</s>
        <i key="index">376</i>
        <b key="row">S</b>
      </be>
      <be refId="142" clsId="XLHiddenElement">
        <s key="sheetName">Pianeta</s>
        <i key="index">377</i>
        <b key="row">S</b>
      </be>
      <be refId="143" clsId="XLHiddenElement">
        <s key="sheetName">Pianeta</s>
        <i key="index">378</i>
        <b key="row">S</b>
      </be>
      <be refId="144" clsId="XLHiddenElement">
        <s key="sheetName">Pianeta</s>
        <i key="index">379</i>
        <b key="row">S</b>
      </be>
      <be refId="145" clsId="XLHiddenElement">
        <s key="sheetName">Pianeta</s>
        <i key="index">380</i>
        <b key="row">S</b>
      </be>
      <be refId="146" clsId="XLHiddenElement">
        <s key="sheetName">Pianeta</s>
        <i key="index">271</i>
        <b key="row">S</b>
      </be>
      <be refId="147" clsId="XLHiddenElement">
        <s key="sheetName">Pianeta</s>
        <i key="index">272</i>
        <b key="row">S</b>
      </be>
      <be refId="148" clsId="XLHiddenElement">
        <s key="sheetName">Pianeta</s>
        <i key="index">273</i>
        <b key="row">S</b>
      </be>
      <be refId="149" clsId="XLHiddenElement">
        <s key="sheetName">Pianeta</s>
        <i key="index">274</i>
        <b key="row">S</b>
      </be>
      <be refId="150" clsId="XLHiddenElement">
        <s key="sheetName">Pianeta</s>
        <i key="index">275</i>
        <b key="row">S</b>
      </be>
      <be refId="151" clsId="XLHiddenElement">
        <s key="sheetName">Pianeta</s>
        <i key="index">276</i>
        <b key="row">S</b>
      </be>
      <be refId="152" clsId="XLHiddenElement">
        <s key="sheetName">Pianeta</s>
        <i key="index">277</i>
        <b key="row">S</b>
      </be>
      <be refId="153" clsId="XLHiddenElement">
        <s key="sheetName">Pianeta</s>
        <i key="index">278</i>
        <b key="row">S</b>
      </be>
      <be refId="154" clsId="XLHiddenElement">
        <s key="sheetName">Pianeta</s>
        <i key="index">279</i>
        <b key="row">S</b>
      </be>
      <be refId="155" clsId="XLHiddenElement">
        <s key="sheetName">Pianeta</s>
        <i key="index">280</i>
        <b key="row">S</b>
      </be>
      <be refId="156" clsId="XLHiddenElement">
        <s key="sheetName">Pianeta</s>
        <i key="index">381</i>
        <b key="row">S</b>
      </be>
      <be refId="157" clsId="XLHiddenElement">
        <s key="sheetName">Pianeta</s>
        <i key="index">382</i>
        <b key="row">S</b>
      </be>
      <be refId="158" clsId="XLHiddenElement">
        <s key="sheetName">Pianeta</s>
        <i key="index">383</i>
        <b key="row">S</b>
      </be>
      <be refId="159" clsId="XLHiddenElement">
        <s key="sheetName">Pianeta</s>
        <i key="index">384</i>
        <b key="row">S</b>
      </be>
      <be refId="160" clsId="XLHiddenElement">
        <s key="sheetName">Pianeta</s>
        <i key="index">385</i>
        <b key="row">S</b>
      </be>
      <be refId="161" clsId="XLHiddenElement">
        <s key="sheetName">Pianeta</s>
        <i key="index">386</i>
        <b key="row">S</b>
      </be>
      <be refId="162" clsId="XLHiddenElement">
        <s key="sheetName">Pianeta</s>
        <i key="index">387</i>
        <b key="row">S</b>
      </be>
      <be refId="163" clsId="XLHiddenElement">
        <s key="sheetName">Pianeta</s>
        <i key="index">388</i>
        <b key="row">S</b>
      </be>
      <be refId="164" clsId="XLHiddenElement">
        <s key="sheetName">Pianeta</s>
        <i key="index">389</i>
        <b key="row">S</b>
      </be>
      <be refId="165" clsId="XLHiddenElement">
        <s key="sheetName">Pianeta</s>
        <i key="index">390</i>
        <b key="row">S</b>
      </be>
      <be refId="166" clsId="XLHiddenElement">
        <s key="sheetName">Pianeta</s>
        <i key="index">281</i>
        <b key="row">S</b>
      </be>
      <be refId="167" clsId="XLHiddenElement">
        <s key="sheetName">Pianeta</s>
        <i key="index">282</i>
        <b key="row">S</b>
      </be>
      <be refId="168" clsId="XLHiddenElement">
        <s key="sheetName">Pianeta</s>
        <i key="index">283</i>
        <b key="row">S</b>
      </be>
      <be refId="169" clsId="XLHiddenElement">
        <s key="sheetName">Pianeta</s>
        <i key="index">284</i>
        <b key="row">S</b>
      </be>
      <be refId="170" clsId="XLHiddenElement">
        <s key="sheetName">Pianeta</s>
        <i key="index">285</i>
        <b key="row">S</b>
      </be>
      <be refId="171" clsId="XLHiddenElement">
        <s key="sheetName">Pianeta</s>
        <i key="index">286</i>
        <b key="row">S</b>
      </be>
      <be refId="172" clsId="XLHiddenElement">
        <s key="sheetName">Pianeta</s>
        <i key="index">287</i>
        <b key="row">S</b>
      </be>
      <be refId="173" clsId="XLHiddenElement">
        <s key="sheetName">Pianeta</s>
        <i key="index">288</i>
        <b key="row">S</b>
      </be>
      <be refId="174" clsId="XLHiddenElement">
        <s key="sheetName">Pianeta</s>
        <i key="index">289</i>
        <b key="row">S</b>
      </be>
      <be refId="175" clsId="XLHiddenElement">
        <s key="sheetName">Pianeta</s>
        <i key="index">290</i>
        <b key="row">S</b>
      </be>
      <be refId="176" clsId="XLHiddenElement">
        <s key="sheetName">Pianeta</s>
        <i key="index">391</i>
        <b key="row">S</b>
      </be>
      <be refId="177" clsId="XLHiddenElement">
        <s key="sheetName">Pianeta</s>
        <i key="index">392</i>
        <b key="row">S</b>
      </be>
      <be refId="178" clsId="XLHiddenElement">
        <s key="sheetName">Pianeta</s>
        <i key="index">393</i>
        <b key="row">S</b>
      </be>
      <be refId="179" clsId="XLHiddenElement">
        <s key="sheetName">Pianeta</s>
        <i key="index">394</i>
        <b key="row">S</b>
      </be>
      <be refId="180" clsId="XLHiddenElement">
        <s key="sheetName">Pianeta</s>
        <i key="index">395</i>
        <b key="row">S</b>
      </be>
      <be refId="181" clsId="XLHiddenElement">
        <s key="sheetName">Pianeta</s>
        <i key="index">396</i>
        <b key="row">S</b>
      </be>
      <be refId="182" clsId="XLHiddenElement">
        <s key="sheetName">Pianeta</s>
        <i key="index">397</i>
        <b key="row">S</b>
      </be>
      <be refId="183" clsId="XLHiddenElement">
        <s key="sheetName">Pianeta</s>
        <i key="index">398</i>
        <b key="row">S</b>
      </be>
      <be refId="184" clsId="XLHiddenElement">
        <s key="sheetName">Pianeta</s>
        <i key="index">399</i>
        <b key="row">S</b>
      </be>
      <be refId="185" clsId="XLHiddenElement">
        <s key="sheetName">Pianeta</s>
        <i key="index">400</i>
        <b key="row">S</b>
      </be>
      <be refId="186" clsId="XLHiddenElement">
        <s key="sheetName">Pianeta</s>
        <i key="index">291</i>
        <b key="row">S</b>
      </be>
      <be refId="187" clsId="XLHiddenElement">
        <s key="sheetName">Pianeta</s>
        <i key="index">292</i>
        <b key="row">S</b>
      </be>
      <be refId="188" clsId="XLHiddenElement">
        <s key="sheetName">Pianeta</s>
        <i key="index">293</i>
        <b key="row">S</b>
      </be>
      <be refId="189" clsId="XLHiddenElement">
        <s key="sheetName">Pianeta</s>
        <i key="index">294</i>
        <b key="row">S</b>
      </be>
      <be refId="190" clsId="XLHiddenElement">
        <s key="sheetName">Pianeta</s>
        <i key="index">295</i>
        <b key="row">S</b>
      </be>
      <be refId="191" clsId="XLHiddenElement">
        <s key="sheetName">Pianeta</s>
        <i key="index">296</i>
        <b key="row">S</b>
      </be>
      <be refId="192" clsId="XLHiddenElement">
        <s key="sheetName">Pianeta</s>
        <i key="index">297</i>
        <b key="row">S</b>
      </be>
      <be refId="193" clsId="XLHiddenElement">
        <s key="sheetName">Pianeta</s>
        <i key="index">298</i>
        <b key="row">S</b>
      </be>
      <be refId="194" clsId="XLHiddenElement">
        <s key="sheetName">Pianeta</s>
        <i key="index">299</i>
        <b key="row">S</b>
      </be>
      <be refId="195" clsId="XLHiddenElement">
        <s key="sheetName">Pianeta</s>
        <i key="index">300</i>
        <b key="row">S</b>
      </be>
      <be refId="196" clsId="XLHiddenElement">
        <s key="sheetName">Pianeta</s>
        <i key="index">401</i>
        <b key="row">S</b>
      </be>
      <be refId="197" clsId="XLHiddenElement">
        <s key="sheetName">Pianeta</s>
        <i key="index">402</i>
        <b key="row">S</b>
      </be>
      <be refId="198" clsId="XLHiddenElement">
        <s key="sheetName">Pianeta</s>
        <i key="index">403</i>
        <b key="row">S</b>
      </be>
      <be refId="199" clsId="XLHiddenElement">
        <s key="sheetName">Pianeta</s>
        <i key="index">404</i>
        <b key="row">S</b>
      </be>
      <be refId="200" clsId="XLHiddenElement">
        <s key="sheetName">Pianeta</s>
        <i key="index">405</i>
        <b key="row">S</b>
      </be>
      <be refId="201" clsId="XLHiddenElement">
        <s key="sheetName">Pianeta</s>
        <i key="index">406</i>
        <b key="row">S</b>
      </be>
      <be refId="202" clsId="XLHiddenElement">
        <s key="sheetName">Pianeta</s>
        <i key="index">407</i>
        <b key="row">S</b>
      </be>
      <be refId="203" clsId="XLHiddenElement">
        <s key="sheetName">Pianeta</s>
        <i key="index">408</i>
        <b key="row">S</b>
      </be>
      <be refId="204" clsId="XLHiddenElement">
        <s key="sheetName">Pianeta</s>
        <i key="index">409</i>
        <b key="row">S</b>
      </be>
      <be refId="205" clsId="XLHiddenElement">
        <s key="sheetName">Pianeta</s>
        <i key="index">410</i>
        <b key="row">S</b>
      </be>
      <be refId="206" clsId="XLHiddenElement">
        <s key="sheetName">Pianeta</s>
        <i key="index">411</i>
        <b key="row">S</b>
      </be>
      <be refId="207" clsId="XLHiddenElement">
        <s key="sheetName">Pianeta</s>
        <i key="index">412</i>
        <b key="row">S</b>
      </be>
      <be refId="208" clsId="XLHiddenElement">
        <s key="sheetName">Pianeta</s>
        <i key="index">413</i>
        <b key="row">S</b>
      </be>
      <be refId="209" clsId="XLHiddenElement">
        <s key="sheetName">Pianeta</s>
        <i key="index">414</i>
        <b key="row">S</b>
      </be>
      <be refId="210" clsId="XLHiddenElement">
        <s key="sheetName">Pianeta</s>
        <i key="index">415</i>
        <b key="row">S</b>
      </be>
      <be refId="211" clsId="XLHiddenElement">
        <s key="sheetName">Pianeta</s>
        <i key="index">416</i>
        <b key="row">S</b>
      </be>
      <be refId="212" clsId="XLHiddenElement">
        <s key="sheetName">Pianeta</s>
        <i key="index">301</i>
        <b key="row">S</b>
      </be>
      <be refId="213" clsId="XLHiddenElement">
        <s key="sheetName">Pianeta</s>
        <i key="index">302</i>
        <b key="row">S</b>
      </be>
      <be refId="214" clsId="XLHiddenElement">
        <s key="sheetName">Pianeta</s>
        <i key="index">303</i>
        <b key="row">S</b>
      </be>
      <be refId="215" clsId="XLHiddenElement">
        <s key="sheetName">Pianeta</s>
        <i key="index">304</i>
        <b key="row">S</b>
      </be>
      <be refId="216" clsId="XLHiddenElement">
        <s key="sheetName">Pianeta</s>
        <i key="index">305</i>
        <b key="row">S</b>
      </be>
      <be refId="217" clsId="XLHiddenElement">
        <s key="sheetName">Pianeta</s>
        <i key="index">306</i>
        <b key="row">S</b>
      </be>
      <be refId="218" clsId="XLHiddenElement">
        <s key="sheetName">Pianeta</s>
        <i key="index">307</i>
        <b key="row">S</b>
      </be>
      <be refId="219" clsId="XLHiddenElement">
        <s key="sheetName">Pianeta</s>
        <i key="index">308</i>
        <b key="row">S</b>
      </be>
      <be refId="220" clsId="XLHiddenElement">
        <s key="sheetName">Pianeta</s>
        <i key="index">309</i>
        <b key="row">S</b>
      </be>
      <be refId="221" clsId="XLHiddenElement">
        <s key="sheetName">Pianeta</s>
        <i key="index">310</i>
        <b key="row">S</b>
      </be>
      <be refId="222" clsId="XLHiddenElement">
        <s key="sheetName">Persone</s>
        <i key="index">77</i>
        <b key="row">S</b>
      </be>
      <be refId="223" clsId="XLHiddenElement">
        <s key="sheetName">Persone</s>
        <i key="index">57</i>
        <b key="row">S</b>
      </be>
      <be refId="224" clsId="XLHiddenElement">
        <s key="sheetName">Persone</s>
        <i key="index">30</i>
        <b key="row">S</b>
      </be>
      <be refId="225" clsId="XLHiddenElement">
        <s key="sheetName">Persone</s>
        <i key="index">33</i>
        <b key="row">S</b>
      </be>
      <be refId="226" clsId="XLHiddenElement">
        <s key="sheetName">Persone</s>
        <i key="index">24</i>
        <b key="row">S</b>
      </be>
      <be refId="227" clsId="XLHiddenElement">
        <s key="sheetName">Persone</s>
        <i key="index">27</i>
        <b key="row">S</b>
      </be>
    </l>
  </data>
</easyPacket>
</file>

<file path=customXml/itemProps1.xml><?xml version="1.0" encoding="utf-8"?>
<ds:datastoreItem xmlns:ds="http://schemas.openxmlformats.org/officeDocument/2006/customXml" ds:itemID="{2165EC87-1DE0-4571-BE3E-FE5407D0B94D}">
  <ds:schemaRefs/>
</ds:datastoreItem>
</file>

<file path=customXml/itemProps2.xml><?xml version="1.0" encoding="utf-8"?>
<ds:datastoreItem xmlns:ds="http://schemas.openxmlformats.org/officeDocument/2006/customXml" ds:itemID="{94087237-BBED-49C2-9144-9B03762D69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1F0426-14DE-424B-AA38-6520E71839FF}">
  <ds:schemaRefs>
    <ds:schemaRef ds:uri="http://schemas.microsoft.com/office/2006/metadata/properties"/>
    <ds:schemaRef ds:uri="4311cd90-a515-4394-88f0-a2df95eb1329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221e0c78-7440-4eae-806a-f293b9b76e1d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3B6917E-484D-4361-9289-262387FA9D74}">
  <ds:schemaRefs/>
</ds:datastoreItem>
</file>

<file path=customXml/itemProps5.xml><?xml version="1.0" encoding="utf-8"?>
<ds:datastoreItem xmlns:ds="http://schemas.openxmlformats.org/officeDocument/2006/customXml" ds:itemID="{7FBFA78D-7A87-4013-AD29-76FB2C3A4ADC}">
  <ds:schemaRefs/>
</ds:datastoreItem>
</file>

<file path=customXml/itemProps6.xml><?xml version="1.0" encoding="utf-8"?>
<ds:datastoreItem xmlns:ds="http://schemas.openxmlformats.org/officeDocument/2006/customXml" ds:itemID="{720C93AB-A246-4A97-A786-EBE38C438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cd90-a515-4394-88f0-a2df95eb1329"/>
    <ds:schemaRef ds:uri="221e0c78-7440-4eae-806a-f293b9b76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7.xml><?xml version="1.0" encoding="utf-8"?>
<ds:datastoreItem xmlns:ds="http://schemas.openxmlformats.org/officeDocument/2006/customXml" ds:itemID="{FA80F2DB-1BAE-45BD-B882-1C2D3AA7FE8C}">
  <ds:schemaRefs/>
</ds:datastoreItem>
</file>

<file path=customXml/itemProps8.xml><?xml version="1.0" encoding="utf-8"?>
<ds:datastoreItem xmlns:ds="http://schemas.openxmlformats.org/officeDocument/2006/customXml" ds:itemID="{003E5304-3BEC-4A5F-A068-B7FEEFE42BF2}">
  <ds:schemaRefs/>
</ds:datastoreItem>
</file>

<file path=customXml/itemProps9.xml><?xml version="1.0" encoding="utf-8"?>
<ds:datastoreItem xmlns:ds="http://schemas.openxmlformats.org/officeDocument/2006/customXml" ds:itemID="{809D316A-194D-48E5-B650-386515157164}">
  <ds:schemaRefs/>
</ds:datastoreItem>
</file>

<file path=customXml/itemProps10.xml><?xml version="1.0" encoding="utf-8"?>
<ds:datastoreItem xmlns:ds="http://schemas.openxmlformats.org/officeDocument/2006/customXml" ds:itemID="{0F18DEBF-6886-4012-9C64-94CA7FFDEA98}">
  <ds:schemaRefs/>
</ds:datastoreItem>
</file>

<file path=docMetadata/LabelInfo.xml><?xml version="1.0" encoding="utf-8"?>
<clbl:labelList xmlns:clbl="http://schemas.microsoft.com/office/2020/mipLabelMetadata">
  <clbl:label id="{50243f8b-2b9f-433c-964a-16fcace7db7f}" enabled="1" method="Standard" siteId="{aec650de-3432-485f-a3e8-9ac6e67096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Cover</vt:lpstr>
      <vt:lpstr>Indice</vt:lpstr>
      <vt:lpstr>Pianeta</vt:lpstr>
      <vt:lpstr>Persone</vt:lpstr>
      <vt:lpstr>Prosperità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 Gabriele</dc:creator>
  <cp:lastModifiedBy>Berneri Valentina</cp:lastModifiedBy>
  <dcterms:created xsi:type="dcterms:W3CDTF">2022-01-24T11:57:34Z</dcterms:created>
  <dcterms:modified xsi:type="dcterms:W3CDTF">2026-10-02T09:49:02Z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1840fb-8939-4796-95d0-bc833736564d_Enabled">
    <vt:lpwstr>true</vt:lpwstr>
  </property>
  <property fmtid="{D5CDD505-2E9C-101B-9397-08002B2CF9AE}" pid="3" name="MSIP_Label_2e1840fb-8939-4796-95d0-bc833736564d_SetDate">
    <vt:lpwstr>2025-03-25T15:24:58Z</vt:lpwstr>
  </property>
  <property fmtid="{D5CDD505-2E9C-101B-9397-08002B2CF9AE}" pid="4" name="MSIP_Label_2e1840fb-8939-4796-95d0-bc833736564d_Method">
    <vt:lpwstr>Standard</vt:lpwstr>
  </property>
  <property fmtid="{D5CDD505-2E9C-101B-9397-08002B2CF9AE}" pid="5" name="MSIP_Label_2e1840fb-8939-4796-95d0-bc833736564d_Name">
    <vt:lpwstr>Confidential - Open Access</vt:lpwstr>
  </property>
  <property fmtid="{D5CDD505-2E9C-101B-9397-08002B2CF9AE}" pid="6" name="MSIP_Label_2e1840fb-8939-4796-95d0-bc833736564d_SiteId">
    <vt:lpwstr>513294a0-3e20-41b2-a970-6d30bf1546fa</vt:lpwstr>
  </property>
  <property fmtid="{D5CDD505-2E9C-101B-9397-08002B2CF9AE}" pid="7" name="MSIP_Label_2e1840fb-8939-4796-95d0-bc833736564d_ActionId">
    <vt:lpwstr>80f9899c-91f4-4a6a-9192-1c833ce00b1b</vt:lpwstr>
  </property>
  <property fmtid="{D5CDD505-2E9C-101B-9397-08002B2CF9AE}" pid="8" name="MSIP_Label_2e1840fb-8939-4796-95d0-bc833736564d_ContentBits">
    <vt:lpwstr>0</vt:lpwstr>
  </property>
  <property fmtid="{D5CDD505-2E9C-101B-9397-08002B2CF9AE}" pid="9" name="MSIP_Label_2e1840fb-8939-4796-95d0-bc833736564d_Tag">
    <vt:lpwstr>10, 3, 0, 1</vt:lpwstr>
  </property>
  <property fmtid="{D5CDD505-2E9C-101B-9397-08002B2CF9AE}" pid="10" name="checksum">
    <vt:filetime>2025-04-07T16:12:10Z</vt:filetime>
  </property>
  <property fmtid="{D5CDD505-2E9C-101B-9397-08002B2CF9AE}" pid="11" name="ContentTypeId">
    <vt:lpwstr>0x010100D0332EF9BE299948B331C7E9A7C59BFE</vt:lpwstr>
  </property>
  <property fmtid="{D5CDD505-2E9C-101B-9397-08002B2CF9AE}" pid="12" name="MediaServiceImageTags">
    <vt:lpwstr/>
  </property>
</Properties>
</file>